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1625"/>
  </bookViews>
  <sheets>
    <sheet name="【月単位・通期】作成例" sheetId="2" r:id="rId1"/>
    <sheet name="【月単位・通期】様式（現場閉所）" sheetId="3" r:id="rId2"/>
    <sheet name="【月単位・通期】様式（交替制）" sheetId="4" r:id="rId3"/>
  </sheets>
  <externalReferences>
    <externalReference r:id="rId4"/>
  </externalReferences>
  <definedNames>
    <definedName name="_xlnm.Print_Area" localSheetId="0">'【月単位・通期】作成例'!$A$1:$L$54</definedName>
    <definedName name="_xlnm._FilterDatabase" localSheetId="1" hidden="1">'【月単位・通期】様式（現場閉所）'!$A$14:$AI$135</definedName>
    <definedName name="_xlnm.Print_Area" localSheetId="1">'【月単位・通期】様式（現場閉所）'!$A$1:$AJ$135</definedName>
    <definedName name="_xlnm.Print_Titles" localSheetId="1">'【月単位・通期】様式（現場閉所）'!$1:$15</definedName>
    <definedName name="_xlnm._FilterDatabase" localSheetId="2" hidden="1">'【月単位・通期】様式（交替制）'!$A$14:$AJ$335</definedName>
    <definedName name="_xlnm.Print_Area" localSheetId="2">'【月単位・通期】様式（交替制）'!$A$1:$AK$335</definedName>
    <definedName name="_xlnm.Print_Titles" localSheetId="2">'【月単位・通期】様式（交替制）'!$1:$15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<sst xmlns="http://schemas.openxmlformats.org/spreadsheetml/2006/main" xmlns:r="http://schemas.openxmlformats.org/officeDocument/2006/relationships" count="98" uniqueCount="98">
  <si>
    <t>１８期間目</t>
    <rPh sb="2" eb="4">
      <t>キカン</t>
    </rPh>
    <rPh sb="4" eb="5">
      <t>メ</t>
    </rPh>
    <phoneticPr fontId="1"/>
  </si>
  <si>
    <t>３期間目</t>
    <rPh sb="1" eb="3">
      <t>キカン</t>
    </rPh>
    <rPh sb="3" eb="4">
      <t>メ</t>
    </rPh>
    <phoneticPr fontId="1"/>
  </si>
  <si>
    <t>１期間目</t>
    <rPh sb="1" eb="3">
      <t>キカン</t>
    </rPh>
    <rPh sb="3" eb="4">
      <t>メ</t>
    </rPh>
    <phoneticPr fontId="1"/>
  </si>
  <si>
    <t>第３週</t>
    <rPh sb="0" eb="1">
      <t>ダイ</t>
    </rPh>
    <rPh sb="2" eb="3">
      <t>シュウ</t>
    </rPh>
    <phoneticPr fontId="1"/>
  </si>
  <si>
    <t>計画・実施工程表の作成（例）</t>
    <rPh sb="0" eb="2">
      <t>ケイカク</t>
    </rPh>
    <rPh sb="3" eb="5">
      <t>ジッシ</t>
    </rPh>
    <rPh sb="5" eb="8">
      <t>コウテイヒョウ</t>
    </rPh>
    <rPh sb="9" eb="11">
      <t>サクセイ</t>
    </rPh>
    <rPh sb="12" eb="13">
      <t>レイ</t>
    </rPh>
    <phoneticPr fontId="1"/>
  </si>
  <si>
    <r>
      <t xml:space="preserve">　 </t>
    </r>
    <r>
      <rPr>
        <b/>
        <u/>
        <sz val="11"/>
        <color rgb="FFFF0000"/>
        <rFont val="ＭＳ Ｐゴシック"/>
      </rPr>
      <t>※ シートの保護はパスワードを設定しておりませんので、必要に応じて解除してください。</t>
    </r>
    <rPh sb="8" eb="10">
      <t>ホゴ</t>
    </rPh>
    <rPh sb="17" eb="19">
      <t>セッテイ</t>
    </rPh>
    <rPh sb="29" eb="31">
      <t>ヒツヨウ</t>
    </rPh>
    <rPh sb="32" eb="33">
      <t>オウ</t>
    </rPh>
    <rPh sb="35" eb="37">
      <t>カイジョ</t>
    </rPh>
    <phoneticPr fontId="1"/>
  </si>
  <si>
    <r>
      <t xml:space="preserve">　 </t>
    </r>
    <r>
      <rPr>
        <b/>
        <u/>
        <sz val="11"/>
        <color rgb="FFFF0000"/>
        <rFont val="ＭＳ Ｐゴシック"/>
      </rPr>
      <t>※ ページが足りない場合は、シートをコピーして対応してください。</t>
    </r>
    <rPh sb="8" eb="9">
      <t>タ</t>
    </rPh>
    <rPh sb="12" eb="14">
      <t>バアイ</t>
    </rPh>
    <rPh sb="25" eb="27">
      <t>タイオウ</t>
    </rPh>
    <phoneticPr fontId="1"/>
  </si>
  <si>
    <t>作業日</t>
    <rPh sb="0" eb="3">
      <t>サギョウビ</t>
    </rPh>
    <phoneticPr fontId="1"/>
  </si>
  <si>
    <t>７期間目</t>
    <rPh sb="1" eb="3">
      <t>キカン</t>
    </rPh>
    <rPh sb="3" eb="4">
      <t>メ</t>
    </rPh>
    <phoneticPr fontId="1"/>
  </si>
  <si>
    <t>作業員A</t>
    <rPh sb="0" eb="2">
      <t>サギョウ</t>
    </rPh>
    <rPh sb="2" eb="3">
      <t>イン</t>
    </rPh>
    <phoneticPr fontId="1"/>
  </si>
  <si>
    <t>４期間目</t>
    <rPh sb="1" eb="3">
      <t>キカン</t>
    </rPh>
    <rPh sb="3" eb="4">
      <t>メ</t>
    </rPh>
    <phoneticPr fontId="1"/>
  </si>
  <si>
    <t>２期間目</t>
    <rPh sb="1" eb="3">
      <t>キカン</t>
    </rPh>
    <rPh sb="3" eb="4">
      <t>メ</t>
    </rPh>
    <phoneticPr fontId="1"/>
  </si>
  <si>
    <t>中止</t>
    <rPh sb="0" eb="2">
      <t>チュウシ</t>
    </rPh>
    <phoneticPr fontId="1"/>
  </si>
  <si>
    <t>１０期間目</t>
    <rPh sb="2" eb="4">
      <t>キカン</t>
    </rPh>
    <rPh sb="4" eb="5">
      <t>メ</t>
    </rPh>
    <phoneticPr fontId="1"/>
  </si>
  <si>
    <t>：</t>
  </si>
  <si>
    <t>入力凡例</t>
    <rPh sb="0" eb="2">
      <t>ニュウリョク</t>
    </rPh>
    <rPh sb="2" eb="4">
      <t>ハンレイ</t>
    </rPh>
    <phoneticPr fontId="1"/>
  </si>
  <si>
    <t>計画・実施工程表</t>
    <rPh sb="0" eb="2">
      <t>ケイカク</t>
    </rPh>
    <rPh sb="3" eb="5">
      <t>ジッシ</t>
    </rPh>
    <rPh sb="5" eb="8">
      <t>コウテイヒョウ</t>
    </rPh>
    <phoneticPr fontId="1"/>
  </si>
  <si>
    <t>一時中止している期間等</t>
  </si>
  <si>
    <t>　</t>
  </si>
  <si>
    <t>５期間目</t>
    <rPh sb="1" eb="3">
      <t>キカン</t>
    </rPh>
    <rPh sb="3" eb="4">
      <t>メ</t>
    </rPh>
    <phoneticPr fontId="1"/>
  </si>
  <si>
    <t>率</t>
    <rPh sb="0" eb="1">
      <t>リツ</t>
    </rPh>
    <phoneticPr fontId="1"/>
  </si>
  <si>
    <t>６期間目</t>
    <rPh sb="1" eb="3">
      <t>キカン</t>
    </rPh>
    <rPh sb="3" eb="4">
      <t>メ</t>
    </rPh>
    <phoneticPr fontId="1"/>
  </si>
  <si>
    <t>休暇日数</t>
    <rPh sb="0" eb="2">
      <t>キュウカ</t>
    </rPh>
    <rPh sb="2" eb="4">
      <t>ニッスウ</t>
    </rPh>
    <phoneticPr fontId="1"/>
  </si>
  <si>
    <t>８期間目</t>
    <rPh sb="1" eb="3">
      <t>キカン</t>
    </rPh>
    <rPh sb="3" eb="4">
      <t>メ</t>
    </rPh>
    <phoneticPr fontId="1"/>
  </si>
  <si>
    <r>
      <t>下</t>
    </r>
    <r>
      <rPr>
        <sz val="24"/>
        <color theme="1"/>
        <rFont val="ＭＳ Ｐゴシック"/>
      </rPr>
      <t>記のとおり、</t>
    </r>
    <r>
      <rPr>
        <b/>
        <sz val="24"/>
        <color theme="1"/>
        <rFont val="ＭＳ Ｐゴシック"/>
      </rPr>
      <t>実施工程表</t>
    </r>
    <r>
      <rPr>
        <sz val="24"/>
        <color theme="1"/>
        <rFont val="ＭＳ Ｐゴシック"/>
      </rPr>
      <t>（週休２日工事（現場閉所）・通期）を作成しましたので提出します。</t>
    </r>
    <rPh sb="0" eb="2">
      <t>カキ</t>
    </rPh>
    <rPh sb="7" eb="9">
      <t>ジッシ</t>
    </rPh>
    <rPh sb="9" eb="12">
      <t>コウテイヒョウ</t>
    </rPh>
    <rPh sb="30" eb="32">
      <t>サクセイ</t>
    </rPh>
    <rPh sb="38" eb="40">
      <t>テイシュツ</t>
    </rPh>
    <phoneticPr fontId="1"/>
  </si>
  <si>
    <t>休日</t>
    <rPh sb="0" eb="2">
      <t>キュウジツ</t>
    </rPh>
    <phoneticPr fontId="1"/>
  </si>
  <si>
    <t>９期間目</t>
    <rPh sb="1" eb="3">
      <t>キカン</t>
    </rPh>
    <rPh sb="3" eb="4">
      <t>メ</t>
    </rPh>
    <phoneticPr fontId="1"/>
  </si>
  <si>
    <t>１１期間目</t>
    <rPh sb="2" eb="4">
      <t>キカン</t>
    </rPh>
    <rPh sb="4" eb="5">
      <t>メ</t>
    </rPh>
    <phoneticPr fontId="1"/>
  </si>
  <si>
    <t>１２期間目</t>
    <rPh sb="2" eb="4">
      <t>キカン</t>
    </rPh>
    <rPh sb="4" eb="5">
      <t>メ</t>
    </rPh>
    <phoneticPr fontId="1"/>
  </si>
  <si>
    <t>１３期間目</t>
    <rPh sb="2" eb="4">
      <t>キカン</t>
    </rPh>
    <rPh sb="4" eb="5">
      <t>メ</t>
    </rPh>
    <phoneticPr fontId="1"/>
  </si>
  <si>
    <t>～</t>
  </si>
  <si>
    <t>月</t>
    <rPh sb="0" eb="1">
      <t>ツキ</t>
    </rPh>
    <phoneticPr fontId="1"/>
  </si>
  <si>
    <t>１４期間目</t>
    <rPh sb="2" eb="4">
      <t>キカン</t>
    </rPh>
    <rPh sb="4" eb="5">
      <t>メ</t>
    </rPh>
    <phoneticPr fontId="1"/>
  </si>
  <si>
    <t>１５期間目</t>
    <rPh sb="2" eb="4">
      <t>キカン</t>
    </rPh>
    <rPh sb="4" eb="5">
      <t>メ</t>
    </rPh>
    <phoneticPr fontId="1"/>
  </si>
  <si>
    <t>工事着手日：</t>
  </si>
  <si>
    <t>１６期間目</t>
    <rPh sb="2" eb="4">
      <t>キカン</t>
    </rPh>
    <rPh sb="4" eb="5">
      <t>メ</t>
    </rPh>
    <phoneticPr fontId="1"/>
  </si>
  <si>
    <t>１７期間目</t>
    <rPh sb="2" eb="4">
      <t>キカン</t>
    </rPh>
    <rPh sb="4" eb="5">
      <t>メ</t>
    </rPh>
    <phoneticPr fontId="1"/>
  </si>
  <si>
    <t>１９期間目</t>
    <rPh sb="2" eb="4">
      <t>キカン</t>
    </rPh>
    <rPh sb="4" eb="5">
      <t>メ</t>
    </rPh>
    <phoneticPr fontId="1"/>
  </si>
  <si>
    <t>（参考）通期の現場閉所率算定</t>
    <rPh sb="1" eb="3">
      <t>サンコウ</t>
    </rPh>
    <rPh sb="4" eb="6">
      <t>ツウキ</t>
    </rPh>
    <rPh sb="7" eb="9">
      <t>ゲンバ</t>
    </rPh>
    <rPh sb="9" eb="11">
      <t>ヘイショ</t>
    </rPh>
    <rPh sb="11" eb="12">
      <t>リツ</t>
    </rPh>
    <rPh sb="12" eb="14">
      <t>サンテイ</t>
    </rPh>
    <phoneticPr fontId="1"/>
  </si>
  <si>
    <t>２０期間目</t>
    <rPh sb="2" eb="4">
      <t>キカン</t>
    </rPh>
    <rPh sb="4" eb="5">
      <t>メ</t>
    </rPh>
    <phoneticPr fontId="1"/>
  </si>
  <si>
    <t>日</t>
    <rPh sb="0" eb="1">
      <t>ニチ</t>
    </rPh>
    <phoneticPr fontId="1"/>
  </si>
  <si>
    <t>工事完了日：</t>
    <rPh sb="0" eb="5">
      <t>コウジカンリョウビ</t>
    </rPh>
    <phoneticPr fontId="1"/>
  </si>
  <si>
    <t>作業日・休日</t>
    <rPh sb="0" eb="3">
      <t>サギョウビ</t>
    </rPh>
    <rPh sb="4" eb="6">
      <t>キュウジツ</t>
    </rPh>
    <phoneticPr fontId="1"/>
  </si>
  <si>
    <t>水</t>
    <rPh sb="0" eb="1">
      <t>スイ</t>
    </rPh>
    <phoneticPr fontId="1"/>
  </si>
  <si>
    <t>作業</t>
    <rPh sb="0" eb="2">
      <t>サギョウ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</si>
  <si>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</si>
  <si>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</si>
  <si>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行事</t>
    <rPh sb="0" eb="2">
      <t>ギョウジ</t>
    </rPh>
    <phoneticPr fontId="1"/>
  </si>
  <si>
    <t>クリア</t>
  </si>
  <si>
    <t>計画</t>
    <rPh sb="0" eb="2">
      <t>ケイカク</t>
    </rPh>
    <phoneticPr fontId="1"/>
  </si>
  <si>
    <t>工場製作のみを実施している期間</t>
  </si>
  <si>
    <t>実施</t>
    <rPh sb="0" eb="2">
      <t>ジッシ</t>
    </rPh>
    <phoneticPr fontId="1"/>
  </si>
  <si>
    <t>第１週</t>
    <rPh sb="0" eb="1">
      <t>ダイ</t>
    </rPh>
    <rPh sb="2" eb="3">
      <t>シュウ</t>
    </rPh>
    <phoneticPr fontId="1"/>
  </si>
  <si>
    <t>夏休</t>
    <rPh sb="0" eb="2">
      <t>ナツヤス</t>
    </rPh>
    <phoneticPr fontId="1"/>
  </si>
  <si>
    <t>休暇不足</t>
    <rPh sb="0" eb="2">
      <t>キュウカ</t>
    </rPh>
    <rPh sb="2" eb="4">
      <t>ブソク</t>
    </rPh>
    <phoneticPr fontId="1"/>
  </si>
  <si>
    <t>作業員E</t>
    <rPh sb="0" eb="2">
      <t>サギョウ</t>
    </rPh>
    <rPh sb="2" eb="3">
      <t>イン</t>
    </rPh>
    <phoneticPr fontId="1"/>
  </si>
  <si>
    <t>正月</t>
    <rPh sb="0" eb="2">
      <t>ショウガツ</t>
    </rPh>
    <phoneticPr fontId="1"/>
  </si>
  <si>
    <t>現場閉所</t>
    <rPh sb="0" eb="2">
      <t>ゲンバ</t>
    </rPh>
    <rPh sb="2" eb="4">
      <t>ヘイショ</t>
    </rPh>
    <phoneticPr fontId="1"/>
  </si>
  <si>
    <t>未達成</t>
    <rPh sb="0" eb="3">
      <t>ミタッセイ</t>
    </rPh>
    <phoneticPr fontId="1"/>
  </si>
  <si>
    <t>週休2日の対象外</t>
    <rPh sb="0" eb="1">
      <t>シュウ</t>
    </rPh>
    <rPh sb="1" eb="2">
      <t>キュウ</t>
    </rPh>
    <rPh sb="3" eb="4">
      <t>ヒ</t>
    </rPh>
    <rPh sb="5" eb="7">
      <t>タイショウ</t>
    </rPh>
    <rPh sb="7" eb="8">
      <t>ガイ</t>
    </rPh>
    <phoneticPr fontId="1"/>
  </si>
  <si>
    <t>達成</t>
    <rPh sb="0" eb="2">
      <t>タッセイ</t>
    </rPh>
    <phoneticPr fontId="1"/>
  </si>
  <si>
    <t>対象外</t>
    <rPh sb="0" eb="2">
      <t>タイショウ</t>
    </rPh>
    <rPh sb="2" eb="3">
      <t>ガイ</t>
    </rPh>
    <phoneticPr fontId="1"/>
  </si>
  <si>
    <t>夏季休暇（3日間）</t>
    <rPh sb="0" eb="2">
      <t>カキ</t>
    </rPh>
    <rPh sb="2" eb="4">
      <t>キュウカ</t>
    </rPh>
    <rPh sb="6" eb="7">
      <t>ヒ</t>
    </rPh>
    <rPh sb="7" eb="8">
      <t>アイダ</t>
    </rPh>
    <phoneticPr fontId="1"/>
  </si>
  <si>
    <t>年末年始休暇（6日間）</t>
    <rPh sb="0" eb="2">
      <t>ネンマツ</t>
    </rPh>
    <rPh sb="2" eb="4">
      <t>ネンシ</t>
    </rPh>
    <rPh sb="4" eb="6">
      <t>キュウカ</t>
    </rPh>
    <rPh sb="8" eb="9">
      <t>ヒ</t>
    </rPh>
    <rPh sb="9" eb="10">
      <t>アイダ</t>
    </rPh>
    <phoneticPr fontId="1"/>
  </si>
  <si>
    <t>第２週</t>
    <rPh sb="0" eb="1">
      <t>ダイ</t>
    </rPh>
    <rPh sb="2" eb="3">
      <t>シュウ</t>
    </rPh>
    <phoneticPr fontId="1"/>
  </si>
  <si>
    <r>
      <t>下</t>
    </r>
    <r>
      <rPr>
        <sz val="24"/>
        <color theme="1"/>
        <rFont val="ＭＳ Ｐゴシック"/>
      </rPr>
      <t>記のとおり、</t>
    </r>
    <r>
      <rPr>
        <b/>
        <sz val="24"/>
        <color theme="1"/>
        <rFont val="ＭＳ Ｐゴシック"/>
      </rPr>
      <t>計画工程表</t>
    </r>
    <r>
      <rPr>
        <sz val="24"/>
        <color theme="1"/>
        <rFont val="ＭＳ Ｐゴシック"/>
      </rPr>
      <t>（週休２日工事（現場閉所）・通期）を作成しましたので提出します。</t>
    </r>
    <rPh sb="0" eb="2">
      <t>カキ</t>
    </rPh>
    <rPh sb="7" eb="9">
      <t>ケイカク</t>
    </rPh>
    <rPh sb="9" eb="12">
      <t>コウテイヒョウ</t>
    </rPh>
    <rPh sb="30" eb="32">
      <t>サクセイ</t>
    </rPh>
    <rPh sb="38" eb="40">
      <t>テイシュツ</t>
    </rPh>
    <phoneticPr fontId="1"/>
  </si>
  <si>
    <r>
      <t>下</t>
    </r>
    <r>
      <rPr>
        <sz val="24"/>
        <color theme="1"/>
        <rFont val="ＭＳ Ｐゴシック"/>
      </rPr>
      <t>記のとおり、</t>
    </r>
    <r>
      <rPr>
        <b/>
        <sz val="24"/>
        <color theme="1"/>
        <rFont val="ＭＳ Ｐゴシック"/>
      </rPr>
      <t>計画工程表</t>
    </r>
    <r>
      <rPr>
        <sz val="24"/>
        <color theme="1"/>
        <rFont val="ＭＳ Ｐゴシック"/>
      </rPr>
      <t>（週休２日工事（現場閉所）・月単位）を作成しましたので提出します。</t>
    </r>
    <rPh sb="7" eb="9">
      <t>ケイカク</t>
    </rPh>
    <rPh sb="9" eb="12">
      <t>コウテイヒョウ</t>
    </rPh>
    <phoneticPr fontId="1"/>
  </si>
  <si>
    <r>
      <t>下</t>
    </r>
    <r>
      <rPr>
        <sz val="24"/>
        <color theme="1"/>
        <rFont val="ＭＳ Ｐゴシック"/>
      </rPr>
      <t>記のとおり、</t>
    </r>
    <r>
      <rPr>
        <b/>
        <sz val="24"/>
        <color theme="1"/>
        <rFont val="ＭＳ Ｐゴシック"/>
      </rPr>
      <t>実施工程表</t>
    </r>
    <r>
      <rPr>
        <sz val="24"/>
        <color theme="1"/>
        <rFont val="ＭＳ Ｐゴシック"/>
      </rPr>
      <t>（週休２日工事（現場閉所）・月単位）を作成しましたので提出します。</t>
    </r>
    <rPh sb="7" eb="9">
      <t>ジッシ</t>
    </rPh>
    <rPh sb="9" eb="12">
      <t>コウテイヒョウ</t>
    </rPh>
    <phoneticPr fontId="1"/>
  </si>
  <si>
    <t>対象日数</t>
    <rPh sb="0" eb="2">
      <t>タイショウ</t>
    </rPh>
    <rPh sb="2" eb="4">
      <t>ニッスウ</t>
    </rPh>
    <phoneticPr fontId="1"/>
  </si>
  <si>
    <t>第４週</t>
    <rPh sb="0" eb="1">
      <t>ダイ</t>
    </rPh>
    <rPh sb="2" eb="3">
      <t>シュウ</t>
    </rPh>
    <phoneticPr fontId="1"/>
  </si>
  <si>
    <t>月単位の現場閉所</t>
    <rPh sb="0" eb="1">
      <t>ツキ</t>
    </rPh>
    <rPh sb="1" eb="3">
      <t>タンイ</t>
    </rPh>
    <rPh sb="4" eb="6">
      <t>ゲンバ</t>
    </rPh>
    <rPh sb="6" eb="8">
      <t>ヘイショ</t>
    </rPh>
    <phoneticPr fontId="1"/>
  </si>
  <si>
    <t>通期の現場閉所</t>
    <rPh sb="0" eb="2">
      <t>ツウキ</t>
    </rPh>
    <rPh sb="3" eb="5">
      <t>ゲンバ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</si>
  <si>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</si>
  <si>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</si>
  <si>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</si>
  <si>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</si>
  <si>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ツチ</t>
    </rPh>
    <phoneticPr fontId="1"/>
  </si>
  <si>
    <t>休暇予定日数</t>
    <rPh sb="0" eb="2">
      <t>キュウカ</t>
    </rPh>
    <rPh sb="2" eb="4">
      <t>ヨテイ</t>
    </rPh>
    <rPh sb="4" eb="6">
      <t>ニッスウ</t>
    </rPh>
    <phoneticPr fontId="1"/>
  </si>
  <si>
    <t>様式１</t>
    <rPh sb="0" eb="2">
      <t>ヨウシキ</t>
    </rPh>
    <phoneticPr fontId="1"/>
  </si>
  <si>
    <t>単位期間判定</t>
    <rPh sb="0" eb="2">
      <t>タンイ</t>
    </rPh>
    <rPh sb="2" eb="4">
      <t>キカン</t>
    </rPh>
    <rPh sb="4" eb="6">
      <t>ハンテイ</t>
    </rPh>
    <phoneticPr fontId="1"/>
  </si>
  <si>
    <t>休暇取得日数</t>
    <rPh sb="0" eb="2">
      <t>キュウカ</t>
    </rPh>
    <rPh sb="2" eb="4">
      <t>シュトク</t>
    </rPh>
    <rPh sb="4" eb="6">
      <t>ニッスウ</t>
    </rPh>
    <phoneticPr fontId="1"/>
  </si>
  <si>
    <t>実施工程表</t>
    <rPh sb="0" eb="2">
      <t>ジッシ</t>
    </rPh>
    <rPh sb="2" eb="5">
      <t>コウテイヒョウ</t>
    </rPh>
    <phoneticPr fontId="1"/>
  </si>
  <si>
    <t>作業員B</t>
    <rPh sb="0" eb="2">
      <t>サギョウ</t>
    </rPh>
    <rPh sb="2" eb="3">
      <t>イン</t>
    </rPh>
    <phoneticPr fontId="1"/>
  </si>
  <si>
    <t>作業員C</t>
    <rPh sb="0" eb="2">
      <t>サギョウ</t>
    </rPh>
    <rPh sb="2" eb="3">
      <t>イン</t>
    </rPh>
    <phoneticPr fontId="1"/>
  </si>
  <si>
    <t>作業員D</t>
    <rPh sb="0" eb="2">
      <t>サギョウ</t>
    </rPh>
    <rPh sb="2" eb="3">
      <t>イン</t>
    </rPh>
    <phoneticPr fontId="1"/>
  </si>
  <si>
    <t>作業員F</t>
    <rPh sb="0" eb="2">
      <t>サギョウ</t>
    </rPh>
    <rPh sb="2" eb="3">
      <t>イン</t>
    </rPh>
    <phoneticPr fontId="1"/>
  </si>
  <si>
    <t>作業期間内休日率</t>
    <rPh sb="0" eb="2">
      <t>サギョウ</t>
    </rPh>
    <rPh sb="2" eb="4">
      <t>キカン</t>
    </rPh>
    <rPh sb="4" eb="5">
      <t>ナイ</t>
    </rPh>
    <rPh sb="5" eb="7">
      <t>キュウジツ</t>
    </rPh>
    <rPh sb="7" eb="8">
      <t>リツ</t>
    </rPh>
    <phoneticPr fontId="1"/>
  </si>
  <si>
    <t>(４週８休)</t>
  </si>
  <si>
    <t>28.5%以上</t>
  </si>
  <si>
    <r>
      <t>下記のとおり、</t>
    </r>
    <r>
      <rPr>
        <b/>
        <sz val="24"/>
        <color theme="1"/>
        <rFont val="ＭＳ Ｐゴシック"/>
      </rPr>
      <t>計画工程表</t>
    </r>
    <r>
      <rPr>
        <sz val="24"/>
        <color theme="1"/>
        <rFont val="ＭＳ Ｐゴシック"/>
      </rPr>
      <t>（週休２日工事（交替制）・通期）を作成しましたので提出します。</t>
    </r>
    <rPh sb="0" eb="2">
      <t>カキ</t>
    </rPh>
    <rPh sb="7" eb="9">
      <t>ケイカク</t>
    </rPh>
    <rPh sb="9" eb="12">
      <t>コウテイヒョウ</t>
    </rPh>
    <rPh sb="20" eb="23">
      <t>コウタイセイ</t>
    </rPh>
    <rPh sb="29" eb="31">
      <t>サクセイ</t>
    </rPh>
    <rPh sb="37" eb="39">
      <t>テイシュツ</t>
    </rPh>
    <phoneticPr fontId="1"/>
  </si>
  <si>
    <r>
      <t>下記のとおり、</t>
    </r>
    <r>
      <rPr>
        <b/>
        <sz val="24"/>
        <color theme="1"/>
        <rFont val="ＭＳ Ｐゴシック"/>
      </rPr>
      <t>計画工程表</t>
    </r>
    <r>
      <rPr>
        <sz val="24"/>
        <color theme="1"/>
        <rFont val="ＭＳ Ｐゴシック"/>
      </rPr>
      <t>（週休２日工事（交替制）・月単位）を作成しましたので提出します。</t>
    </r>
    <rPh sb="7" eb="9">
      <t>ケイカク</t>
    </rPh>
    <rPh sb="9" eb="12">
      <t>コウテイヒョウ</t>
    </rPh>
    <rPh sb="20" eb="23">
      <t>コウタイセイ</t>
    </rPh>
    <phoneticPr fontId="1"/>
  </si>
  <si>
    <r>
      <t>下記のとおり、</t>
    </r>
    <r>
      <rPr>
        <b/>
        <sz val="24"/>
        <color theme="1"/>
        <rFont val="ＭＳ Ｐゴシック"/>
      </rPr>
      <t>実施工程表</t>
    </r>
    <r>
      <rPr>
        <sz val="24"/>
        <color theme="1"/>
        <rFont val="ＭＳ Ｐゴシック"/>
      </rPr>
      <t>（週休２日工事（交替制）・通期）を作成しましたので提出します。</t>
    </r>
    <rPh sb="0" eb="2">
      <t>カキ</t>
    </rPh>
    <rPh sb="7" eb="9">
      <t>ジッシ</t>
    </rPh>
    <rPh sb="9" eb="12">
      <t>コウテイヒョウ</t>
    </rPh>
    <rPh sb="20" eb="23">
      <t>コウタイセイ</t>
    </rPh>
    <rPh sb="29" eb="31">
      <t>サクセイ</t>
    </rPh>
    <rPh sb="37" eb="39">
      <t>テイシュツ</t>
    </rPh>
    <phoneticPr fontId="1"/>
  </si>
  <si>
    <r>
      <t>下記のとおり、</t>
    </r>
    <r>
      <rPr>
        <b/>
        <sz val="24"/>
        <color theme="1"/>
        <rFont val="ＭＳ Ｐゴシック"/>
      </rPr>
      <t>実施工程表</t>
    </r>
    <r>
      <rPr>
        <sz val="24"/>
        <color theme="1"/>
        <rFont val="ＭＳ Ｐゴシック"/>
      </rPr>
      <t>（週休２日工事（交替制）・月単位）を作成しましたので提出します。</t>
    </r>
    <rPh sb="7" eb="9">
      <t>ジッシ</t>
    </rPh>
    <rPh sb="9" eb="12">
      <t>コウテイヒョウ</t>
    </rPh>
    <rPh sb="20" eb="23">
      <t>コウタイセイ</t>
    </rPh>
    <phoneticPr fontId="1"/>
  </si>
  <si>
    <t>交替制</t>
    <rPh sb="0" eb="2">
      <t>コウタイ</t>
    </rPh>
    <rPh sb="2" eb="3">
      <t>セイ</t>
    </rPh>
    <phoneticPr fontId="1"/>
  </si>
  <si>
    <t>※原則、計画の欄は記入不要</t>
    <rPh sb="1" eb="3">
      <t>ゲンソク</t>
    </rPh>
    <rPh sb="4" eb="6">
      <t>ケイカク</t>
    </rPh>
    <rPh sb="7" eb="8">
      <t>ラン</t>
    </rPh>
    <rPh sb="9" eb="11">
      <t>キニュウ</t>
    </rPh>
    <rPh sb="11" eb="13">
      <t>フヨウ</t>
    </rPh>
    <phoneticPr fontId="1"/>
  </si>
  <si>
    <t>全作業員</t>
    <rPh sb="0" eb="1">
      <t>ゼン</t>
    </rPh>
    <rPh sb="1" eb="3">
      <t>サギョウ</t>
    </rPh>
    <rPh sb="3" eb="4">
      <t>イン</t>
    </rPh>
    <phoneticPr fontId="1"/>
  </si>
  <si>
    <t>月単位の休日確保</t>
    <rPh sb="0" eb="1">
      <t>ツキ</t>
    </rPh>
    <rPh sb="1" eb="3">
      <t>タンイ</t>
    </rPh>
    <rPh sb="4" eb="6">
      <t>キュウジツ</t>
    </rPh>
    <rPh sb="6" eb="8">
      <t>カクホ</t>
    </rPh>
    <phoneticPr fontId="1"/>
  </si>
  <si>
    <t>通期の休日確保</t>
    <rPh sb="0" eb="2">
      <t>ツウキ</t>
    </rPh>
    <rPh sb="3" eb="5">
      <t>キュウジツ</t>
    </rPh>
    <rPh sb="5" eb="7">
      <t>カクホ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</si>
</sst>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[$-411]ggge&quot;年&quot;m&quot;月&quot;d&quot;日&quot;;@"/>
    <numFmt numFmtId="177" formatCode="0.0%"/>
    <numFmt numFmtId="178" formatCode="0.000_ "/>
    <numFmt numFmtId="179" formatCode="0.0000"/>
  </numFmts>
  <fonts count="3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8"/>
      <color theme="1"/>
      <name val="ＭＳ ゴシック"/>
      <family val="3"/>
    </font>
    <font>
      <b/>
      <sz val="16"/>
      <color theme="1"/>
      <name val="ＭＳ ゴシック"/>
      <family val="3"/>
    </font>
    <font>
      <b/>
      <sz val="11"/>
      <color rgb="FFFF0000"/>
      <name val="ＭＳ Ｐゴシック"/>
      <family val="3"/>
    </font>
    <font>
      <sz val="11"/>
      <color theme="1"/>
      <name val="ＭＳ Ｐゴシック"/>
      <family val="3"/>
    </font>
    <font>
      <sz val="6"/>
      <color theme="1"/>
      <name val="ＭＳ Ｐゴシック"/>
      <family val="3"/>
    </font>
    <font>
      <b/>
      <sz val="32"/>
      <color theme="1"/>
      <name val="ＭＳ Ｐゴシック"/>
      <family val="3"/>
    </font>
    <font>
      <sz val="24"/>
      <color theme="1"/>
      <name val="ＭＳ Ｐゴシック"/>
    </font>
    <font>
      <sz val="14"/>
      <color theme="1"/>
      <name val="ＭＳ Ｐゴシック"/>
      <family val="3"/>
    </font>
    <font>
      <sz val="16"/>
      <color theme="1"/>
      <name val="ＭＳ Ｐゴシック"/>
      <family val="3"/>
    </font>
    <font>
      <sz val="20"/>
      <color theme="1"/>
      <name val="ＭＳ Ｐゴシック"/>
      <family val="3"/>
    </font>
    <font>
      <sz val="15"/>
      <color theme="1"/>
      <name val="ＭＳ Ｐゴシック"/>
      <family val="3"/>
    </font>
    <font>
      <b/>
      <sz val="16"/>
      <color theme="1"/>
      <name val="ＭＳ Ｐゴシック"/>
      <family val="3"/>
    </font>
    <font>
      <b/>
      <sz val="14"/>
      <color theme="1"/>
      <name val="ＭＳ Ｐゴシック"/>
      <family val="3"/>
    </font>
    <font>
      <sz val="12"/>
      <color theme="1"/>
      <name val="ＭＳ Ｐゴシック"/>
      <family val="3"/>
    </font>
    <font>
      <b/>
      <sz val="24"/>
      <color theme="1"/>
      <name val="ＭＳ Ｐゴシック"/>
      <family val="3"/>
    </font>
    <font>
      <b/>
      <sz val="28"/>
      <color theme="1"/>
      <name val="ＭＳ Ｐゴシック"/>
      <family val="3"/>
    </font>
    <font>
      <sz val="16"/>
      <color rgb="FF1600FF"/>
      <name val="ＭＳ Ｐゴシック"/>
      <family val="3"/>
    </font>
    <font>
      <sz val="16"/>
      <color theme="8"/>
      <name val="ＭＳ Ｐゴシック"/>
      <family val="3"/>
    </font>
    <font>
      <sz val="11"/>
      <color theme="1"/>
      <name val="游ゴシック"/>
      <scheme val="minor"/>
    </font>
    <font>
      <sz val="16"/>
      <color rgb="FFFF0000"/>
      <name val="ＭＳ Ｐゴシック"/>
      <family val="3"/>
    </font>
    <font>
      <sz val="28"/>
      <color theme="1"/>
      <name val="ＭＳ Ｐゴシック"/>
    </font>
    <font>
      <sz val="16"/>
      <color auto="1"/>
      <name val="ＭＳ Ｐゴシック"/>
      <family val="3"/>
    </font>
    <font>
      <sz val="20"/>
      <color theme="0"/>
      <name val="ＭＳ Ｐゴシック"/>
    </font>
    <font>
      <b/>
      <sz val="16"/>
      <color rgb="FF1600FF"/>
      <name val="ＭＳ Ｐゴシック"/>
      <family val="3"/>
    </font>
    <font>
      <b/>
      <sz val="16"/>
      <color rgb="FFFF0000"/>
      <name val="ＭＳ Ｐゴシック"/>
      <family val="3"/>
    </font>
    <font>
      <sz val="16"/>
      <color theme="0"/>
      <name val="ＭＳ Ｐゴシック"/>
    </font>
    <font>
      <sz val="11"/>
      <color auto="1"/>
      <name val="ＭＳ Ｐゴシック"/>
    </font>
    <font>
      <i/>
      <sz val="16"/>
      <color theme="1"/>
      <name val="ＭＳ Ｐゴシック"/>
      <family val="3"/>
    </font>
    <font>
      <sz val="20"/>
      <color auto="1"/>
      <name val="ＭＳ Ｐゴシック"/>
      <family val="3"/>
    </font>
    <font>
      <sz val="20"/>
      <color theme="8"/>
      <name val="ＭＳ Ｐゴシック"/>
      <family val="3"/>
    </font>
    <font>
      <b/>
      <sz val="20"/>
      <color rgb="FF1600FF"/>
      <name val="ＭＳ Ｐゴシック"/>
      <family val="3"/>
    </font>
    <font>
      <b/>
      <sz val="20"/>
      <color rgb="FFFF0000"/>
      <name val="ＭＳ Ｐゴシック"/>
      <family val="3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DA0000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25"/>
        <bgColor indexed="64"/>
      </patternFill>
    </fill>
  </fills>
  <borders count="1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0" fillId="0" borderId="0" applyFont="0" applyFill="0" applyBorder="0" applyAlignment="0" applyProtection="0">
      <alignment vertical="center"/>
    </xf>
  </cellStyleXfs>
  <cellXfs count="39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textRotation="255" shrinkToFit="1"/>
    </xf>
    <xf numFmtId="0" fontId="6" fillId="0" borderId="0" xfId="0" applyFont="1" applyAlignment="1">
      <alignment vertical="center" shrinkToFit="1"/>
    </xf>
    <xf numFmtId="0" fontId="7" fillId="2" borderId="0" xfId="0" applyFont="1" applyFill="1" applyBorder="1" applyAlignment="1">
      <alignment horizontal="right" vertical="center" shrinkToFit="1"/>
    </xf>
    <xf numFmtId="0" fontId="8" fillId="2" borderId="0" xfId="0" applyFont="1" applyFill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textRotation="255" shrinkToFit="1"/>
    </xf>
    <xf numFmtId="0" fontId="10" fillId="0" borderId="4" xfId="0" applyFont="1" applyBorder="1" applyAlignment="1">
      <alignment horizontal="center" vertical="center" textRotation="255" shrinkToFit="1"/>
    </xf>
    <xf numFmtId="0" fontId="10" fillId="0" borderId="3" xfId="0" applyFont="1" applyBorder="1" applyAlignment="1">
      <alignment horizontal="center" vertical="center" textRotation="255" shrinkToFit="1"/>
    </xf>
    <xf numFmtId="0" fontId="5" fillId="2" borderId="0" xfId="0" applyFont="1" applyFill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11" fillId="0" borderId="0" xfId="0" applyFont="1" applyFill="1" applyAlignment="1">
      <alignment vertical="center" shrinkToFit="1"/>
    </xf>
    <xf numFmtId="0" fontId="8" fillId="0" borderId="0" xfId="0" applyFont="1" applyFill="1" applyAlignment="1">
      <alignment horizontal="center" vertical="center" shrinkToFit="1"/>
    </xf>
    <xf numFmtId="0" fontId="10" fillId="2" borderId="8" xfId="0" applyFont="1" applyFill="1" applyBorder="1" applyAlignment="1">
      <alignment horizontal="center" vertical="center" shrinkToFit="1"/>
    </xf>
    <xf numFmtId="0" fontId="10" fillId="2" borderId="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right" vertical="center" shrinkToFit="1"/>
    </xf>
    <xf numFmtId="0" fontId="12" fillId="2" borderId="6" xfId="0" applyFont="1" applyFill="1" applyBorder="1" applyAlignment="1">
      <alignment horizontal="right" vertical="center" shrinkToFit="1"/>
    </xf>
    <xf numFmtId="0" fontId="12" fillId="2" borderId="7" xfId="0" applyFont="1" applyFill="1" applyBorder="1" applyAlignment="1">
      <alignment horizontal="right" vertical="center" shrinkToFit="1"/>
    </xf>
    <xf numFmtId="0" fontId="9" fillId="2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textRotation="255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 shrinkToFit="1"/>
    </xf>
    <xf numFmtId="0" fontId="10" fillId="2" borderId="21" xfId="0" applyFont="1" applyFill="1" applyBorder="1" applyAlignment="1">
      <alignment horizontal="center" vertical="center" shrinkToFit="1"/>
    </xf>
    <xf numFmtId="0" fontId="10" fillId="2" borderId="21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0" fontId="13" fillId="0" borderId="1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textRotation="255" shrinkToFit="1"/>
    </xf>
    <xf numFmtId="0" fontId="10" fillId="0" borderId="16" xfId="0" applyFont="1" applyFill="1" applyBorder="1" applyAlignment="1" applyProtection="1">
      <alignment horizontal="center" vertical="center" shrinkToFit="1"/>
      <protection locked="0"/>
    </xf>
    <xf numFmtId="0" fontId="10" fillId="0" borderId="17" xfId="0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10" fillId="0" borderId="15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14" fontId="6" fillId="0" borderId="0" xfId="0" applyNumberFormat="1" applyFont="1" applyBorder="1" applyAlignment="1">
      <alignment horizontal="center" vertical="center" shrinkToFit="1"/>
    </xf>
    <xf numFmtId="14" fontId="6" fillId="0" borderId="20" xfId="0" applyNumberFormat="1" applyFont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2" fillId="2" borderId="19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left" vertical="center"/>
    </xf>
    <xf numFmtId="0" fontId="5" fillId="0" borderId="15" xfId="0" applyFont="1" applyBorder="1" applyAlignment="1">
      <alignment vertical="center" shrinkToFit="1"/>
    </xf>
    <xf numFmtId="0" fontId="11" fillId="0" borderId="19" xfId="0" applyFont="1" applyFill="1" applyBorder="1" applyAlignment="1">
      <alignment horizontal="center" vertical="center" shrinkToFit="1"/>
    </xf>
    <xf numFmtId="0" fontId="11" fillId="0" borderId="20" xfId="0" applyFont="1" applyFill="1" applyBorder="1" applyAlignment="1">
      <alignment horizontal="center" vertical="center" shrinkToFit="1"/>
    </xf>
    <xf numFmtId="0" fontId="10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5" fillId="0" borderId="19" xfId="0" applyFont="1" applyBorder="1" applyAlignment="1">
      <alignment vertical="center" shrinkToFit="1"/>
    </xf>
    <xf numFmtId="0" fontId="12" fillId="2" borderId="0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right" vertical="center"/>
    </xf>
    <xf numFmtId="176" fontId="16" fillId="3" borderId="19" xfId="0" applyNumberFormat="1" applyFont="1" applyFill="1" applyBorder="1" applyAlignment="1" applyProtection="1">
      <alignment horizontal="center" vertical="center" shrinkToFit="1"/>
      <protection locked="0"/>
    </xf>
    <xf numFmtId="176" fontId="16" fillId="3" borderId="20" xfId="0" applyNumberFormat="1" applyFont="1" applyFill="1" applyBorder="1" applyAlignment="1" applyProtection="1">
      <alignment horizontal="center" vertical="center" shrinkToFit="1"/>
      <protection locked="0"/>
    </xf>
    <xf numFmtId="14" fontId="8" fillId="0" borderId="0" xfId="0" applyNumberFormat="1" applyFont="1" applyFill="1" applyAlignment="1">
      <alignment horizontal="center" vertical="center" shrinkToFit="1"/>
    </xf>
    <xf numFmtId="0" fontId="15" fillId="2" borderId="9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shrinkToFit="1"/>
    </xf>
    <xf numFmtId="176" fontId="16" fillId="3" borderId="23" xfId="0" applyNumberFormat="1" applyFont="1" applyFill="1" applyBorder="1" applyAlignment="1" applyProtection="1">
      <alignment horizontal="center" vertical="center" shrinkToFit="1"/>
      <protection locked="0"/>
    </xf>
    <xf numFmtId="176" fontId="16" fillId="3" borderId="25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>
      <alignment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10" fillId="2" borderId="22" xfId="0" applyFont="1" applyFill="1" applyBorder="1" applyAlignment="1">
      <alignment horizontal="center" vertical="center" shrinkToFit="1"/>
    </xf>
    <xf numFmtId="0" fontId="9" fillId="2" borderId="24" xfId="0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 shrinkToFit="1"/>
    </xf>
    <xf numFmtId="0" fontId="8" fillId="2" borderId="0" xfId="0" applyFont="1" applyFill="1" applyAlignment="1">
      <alignment horizontal="left" vertical="center" shrinkToFit="1"/>
    </xf>
    <xf numFmtId="14" fontId="8" fillId="2" borderId="0" xfId="0" applyNumberFormat="1" applyFont="1" applyFill="1" applyAlignment="1">
      <alignment vertical="center" shrinkToFit="1"/>
    </xf>
    <xf numFmtId="0" fontId="10" fillId="2" borderId="0" xfId="0" applyFont="1" applyFill="1" applyAlignment="1">
      <alignment horizontal="left" vertical="center"/>
    </xf>
    <xf numFmtId="0" fontId="10" fillId="4" borderId="15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vertical="center" shrinkToFit="1"/>
    </xf>
    <xf numFmtId="0" fontId="17" fillId="2" borderId="26" xfId="0" applyFont="1" applyFill="1" applyBorder="1" applyAlignment="1">
      <alignment horizontal="center" vertical="center" shrinkToFit="1"/>
    </xf>
    <xf numFmtId="0" fontId="18" fillId="4" borderId="15" xfId="0" applyFont="1" applyFill="1" applyBorder="1" applyAlignment="1">
      <alignment horizontal="center" vertical="center" shrinkToFit="1"/>
    </xf>
    <xf numFmtId="0" fontId="19" fillId="4" borderId="15" xfId="0" applyFont="1" applyFill="1" applyBorder="1" applyAlignment="1">
      <alignment horizontal="center" vertical="center" shrinkToFit="1"/>
    </xf>
    <xf numFmtId="177" fontId="19" fillId="4" borderId="15" xfId="1" applyNumberFormat="1" applyFont="1" applyFill="1" applyBorder="1" applyAlignment="1">
      <alignment horizontal="center" vertical="center" shrinkToFit="1"/>
    </xf>
    <xf numFmtId="0" fontId="17" fillId="2" borderId="27" xfId="0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vertical="center" shrinkToFit="1"/>
    </xf>
    <xf numFmtId="0" fontId="17" fillId="2" borderId="28" xfId="0" applyFont="1" applyFill="1" applyBorder="1" applyAlignment="1">
      <alignment horizontal="center" vertical="center" shrinkToFit="1"/>
    </xf>
    <xf numFmtId="0" fontId="21" fillId="4" borderId="8" xfId="0" applyFont="1" applyFill="1" applyBorder="1" applyAlignment="1">
      <alignment horizontal="center" vertical="center" shrinkToFit="1"/>
    </xf>
    <xf numFmtId="177" fontId="21" fillId="4" borderId="8" xfId="1" applyNumberFormat="1" applyFont="1" applyFill="1" applyBorder="1" applyAlignment="1">
      <alignment horizontal="center" vertical="center" shrinkToFit="1"/>
    </xf>
    <xf numFmtId="0" fontId="5" fillId="0" borderId="22" xfId="0" applyFont="1" applyBorder="1" applyAlignment="1">
      <alignment vertical="center" shrinkToFit="1"/>
    </xf>
    <xf numFmtId="0" fontId="21" fillId="4" borderId="21" xfId="0" applyFont="1" applyFill="1" applyBorder="1" applyAlignment="1">
      <alignment horizontal="center" vertical="center" shrinkToFit="1"/>
    </xf>
    <xf numFmtId="177" fontId="21" fillId="4" borderId="21" xfId="1" applyNumberFormat="1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23" fillId="0" borderId="29" xfId="0" applyFont="1" applyFill="1" applyBorder="1" applyAlignment="1">
      <alignment horizontal="center" vertical="center" wrapText="1" shrinkToFit="1"/>
    </xf>
    <xf numFmtId="0" fontId="23" fillId="0" borderId="30" xfId="0" applyFont="1" applyFill="1" applyBorder="1" applyAlignment="1">
      <alignment horizontal="center" vertical="center" wrapText="1" shrinkToFit="1"/>
    </xf>
    <xf numFmtId="0" fontId="23" fillId="0" borderId="31" xfId="0" applyFont="1" applyFill="1" applyBorder="1" applyAlignment="1">
      <alignment horizontal="center" vertical="center" wrapText="1" shrinkToFit="1"/>
    </xf>
    <xf numFmtId="0" fontId="24" fillId="5" borderId="0" xfId="0" applyFont="1" applyFill="1" applyBorder="1" applyAlignment="1">
      <alignment horizontal="center" vertical="center" wrapText="1" shrinkToFit="1"/>
    </xf>
    <xf numFmtId="0" fontId="23" fillId="0" borderId="19" xfId="0" applyFont="1" applyFill="1" applyBorder="1" applyAlignment="1">
      <alignment horizontal="center" vertical="center" wrapText="1" shrinkToFit="1"/>
    </xf>
    <xf numFmtId="0" fontId="23" fillId="0" borderId="20" xfId="0" applyFont="1" applyFill="1" applyBorder="1" applyAlignment="1">
      <alignment horizontal="center" vertical="center" wrapText="1" shrinkToFit="1"/>
    </xf>
    <xf numFmtId="0" fontId="23" fillId="0" borderId="1" xfId="0" applyFont="1" applyFill="1" applyBorder="1" applyAlignment="1">
      <alignment horizontal="center" vertical="center" wrapText="1" shrinkToFit="1"/>
    </xf>
    <xf numFmtId="0" fontId="24" fillId="5" borderId="0" xfId="0" applyFont="1" applyFill="1" applyBorder="1" applyAlignment="1">
      <alignment horizontal="center" vertical="center" shrinkToFit="1"/>
    </xf>
    <xf numFmtId="176" fontId="8" fillId="2" borderId="0" xfId="0" applyNumberFormat="1" applyFont="1" applyFill="1" applyAlignment="1">
      <alignment vertical="center" wrapText="1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23" fillId="0" borderId="33" xfId="0" applyFont="1" applyFill="1" applyBorder="1" applyAlignment="1">
      <alignment horizontal="center" vertical="center" wrapText="1" shrinkToFit="1"/>
    </xf>
    <xf numFmtId="0" fontId="23" fillId="0" borderId="34" xfId="0" applyFont="1" applyFill="1" applyBorder="1" applyAlignment="1">
      <alignment horizontal="center" vertical="center" wrapText="1" shrinkToFit="1"/>
    </xf>
    <xf numFmtId="0" fontId="23" fillId="0" borderId="35" xfId="0" applyFont="1" applyFill="1" applyBorder="1" applyAlignment="1">
      <alignment horizontal="center" vertical="center" wrapText="1" shrinkToFit="1"/>
    </xf>
    <xf numFmtId="0" fontId="13" fillId="0" borderId="32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shrinkToFit="1"/>
    </xf>
    <xf numFmtId="0" fontId="25" fillId="0" borderId="2" xfId="0" applyFont="1" applyFill="1" applyBorder="1" applyAlignment="1">
      <alignment horizontal="center" vertical="center" shrinkToFit="1"/>
    </xf>
    <xf numFmtId="0" fontId="25" fillId="0" borderId="4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10" fillId="0" borderId="30" xfId="0" applyFont="1" applyFill="1" applyBorder="1" applyAlignment="1">
      <alignment horizontal="center" vertical="center" shrinkToFit="1"/>
    </xf>
    <xf numFmtId="0" fontId="10" fillId="0" borderId="38" xfId="0" applyFont="1" applyFill="1" applyBorder="1" applyAlignment="1">
      <alignment horizontal="center" vertical="center" shrinkToFit="1"/>
    </xf>
    <xf numFmtId="0" fontId="10" fillId="0" borderId="31" xfId="0" applyFont="1" applyFill="1" applyBorder="1" applyAlignment="1">
      <alignment horizontal="center" vertical="center" shrinkToFit="1"/>
    </xf>
    <xf numFmtId="0" fontId="25" fillId="0" borderId="39" xfId="0" applyFont="1" applyBorder="1" applyAlignment="1">
      <alignment horizontal="center" vertical="center" wrapText="1" shrinkToFit="1"/>
    </xf>
    <xf numFmtId="0" fontId="25" fillId="0" borderId="31" xfId="0" applyFont="1" applyBorder="1" applyAlignment="1">
      <alignment horizontal="center" vertical="center" shrinkToFit="1"/>
    </xf>
    <xf numFmtId="0" fontId="10" fillId="0" borderId="40" xfId="0" applyFont="1" applyBorder="1" applyAlignment="1">
      <alignment horizontal="center" vertical="center" textRotation="255" shrinkToFit="1"/>
    </xf>
    <xf numFmtId="0" fontId="10" fillId="0" borderId="41" xfId="0" applyFont="1" applyBorder="1" applyAlignment="1">
      <alignment horizontal="center" vertical="center" textRotation="255" shrinkToFit="1"/>
    </xf>
    <xf numFmtId="0" fontId="10" fillId="0" borderId="42" xfId="0" applyFont="1" applyBorder="1" applyAlignment="1">
      <alignment horizontal="center" vertical="center" shrinkToFit="1"/>
    </xf>
    <xf numFmtId="177" fontId="10" fillId="0" borderId="43" xfId="1" applyNumberFormat="1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textRotation="255" shrinkToFit="1"/>
    </xf>
    <xf numFmtId="0" fontId="10" fillId="0" borderId="45" xfId="0" applyFont="1" applyBorder="1" applyAlignment="1">
      <alignment horizontal="center" vertical="center" textRotation="255" shrinkToFit="1"/>
    </xf>
    <xf numFmtId="0" fontId="10" fillId="0" borderId="46" xfId="0" applyFont="1" applyBorder="1" applyAlignment="1">
      <alignment horizontal="center" vertical="center" textRotation="255" shrinkToFit="1"/>
    </xf>
    <xf numFmtId="0" fontId="10" fillId="2" borderId="47" xfId="0" applyFont="1" applyFill="1" applyBorder="1" applyAlignment="1">
      <alignment horizontal="center" vertical="center" shrinkToFit="1"/>
    </xf>
    <xf numFmtId="0" fontId="11" fillId="6" borderId="0" xfId="0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0" fontId="25" fillId="0" borderId="10" xfId="0" applyFont="1" applyFill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5" fillId="0" borderId="47" xfId="0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 shrinkToFit="1"/>
    </xf>
    <xf numFmtId="0" fontId="10" fillId="0" borderId="48" xfId="0" applyFont="1" applyBorder="1" applyAlignment="1">
      <alignment horizontal="center" vertical="center" textRotation="255" shrinkToFit="1"/>
    </xf>
    <xf numFmtId="0" fontId="10" fillId="0" borderId="49" xfId="0" applyFont="1" applyBorder="1" applyAlignment="1">
      <alignment horizontal="center" vertical="center" textRotation="255" shrinkToFit="1"/>
    </xf>
    <xf numFmtId="0" fontId="10" fillId="0" borderId="50" xfId="0" applyFont="1" applyBorder="1" applyAlignment="1">
      <alignment horizontal="center" vertical="center" shrinkToFit="1"/>
    </xf>
    <xf numFmtId="177" fontId="10" fillId="0" borderId="51" xfId="1" applyNumberFormat="1" applyFont="1" applyBorder="1" applyAlignment="1">
      <alignment horizontal="center" vertical="center" shrinkToFit="1"/>
    </xf>
    <xf numFmtId="0" fontId="10" fillId="0" borderId="52" xfId="0" applyFont="1" applyBorder="1" applyAlignment="1">
      <alignment horizontal="center" vertical="center" textRotation="255" shrinkToFit="1"/>
    </xf>
    <xf numFmtId="0" fontId="10" fillId="0" borderId="53" xfId="0" applyFont="1" applyBorder="1" applyAlignment="1">
      <alignment horizontal="center" vertical="center" textRotation="255" shrinkToFit="1"/>
    </xf>
    <xf numFmtId="0" fontId="10" fillId="0" borderId="54" xfId="0" applyFont="1" applyBorder="1" applyAlignment="1">
      <alignment horizontal="center" vertical="center" textRotation="255" shrinkToFit="1"/>
    </xf>
    <xf numFmtId="0" fontId="11" fillId="2" borderId="8" xfId="0" applyFont="1" applyFill="1" applyBorder="1" applyAlignment="1">
      <alignment horizontal="center" vertical="center"/>
    </xf>
    <xf numFmtId="0" fontId="25" fillId="0" borderId="55" xfId="0" applyFont="1" applyFill="1" applyBorder="1" applyAlignment="1">
      <alignment horizontal="center" vertical="center" shrinkToFit="1"/>
    </xf>
    <xf numFmtId="0" fontId="25" fillId="0" borderId="56" xfId="0" applyFont="1" applyFill="1" applyBorder="1" applyAlignment="1">
      <alignment horizontal="center" vertical="center" shrinkToFit="1"/>
    </xf>
    <xf numFmtId="0" fontId="10" fillId="0" borderId="33" xfId="0" applyFont="1" applyFill="1" applyBorder="1" applyAlignment="1">
      <alignment horizontal="center" vertical="center" shrinkToFit="1"/>
    </xf>
    <xf numFmtId="0" fontId="10" fillId="0" borderId="34" xfId="0" applyFont="1" applyFill="1" applyBorder="1" applyAlignment="1">
      <alignment horizontal="center" vertical="center" shrinkToFit="1"/>
    </xf>
    <xf numFmtId="0" fontId="10" fillId="0" borderId="57" xfId="0" applyFont="1" applyFill="1" applyBorder="1" applyAlignment="1">
      <alignment horizontal="center" vertical="center" shrinkToFit="1"/>
    </xf>
    <xf numFmtId="0" fontId="10" fillId="0" borderId="35" xfId="0" applyFont="1" applyFill="1" applyBorder="1" applyAlignment="1">
      <alignment horizontal="center" vertical="center" shrinkToFit="1"/>
    </xf>
    <xf numFmtId="0" fontId="25" fillId="0" borderId="58" xfId="0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shrinkToFit="1"/>
    </xf>
    <xf numFmtId="0" fontId="10" fillId="0" borderId="59" xfId="0" applyFont="1" applyBorder="1" applyAlignment="1">
      <alignment horizontal="center" vertical="center" textRotation="255" shrinkToFit="1"/>
    </xf>
    <xf numFmtId="0" fontId="10" fillId="0" borderId="60" xfId="0" applyFont="1" applyBorder="1" applyAlignment="1">
      <alignment horizontal="center" vertical="center" textRotation="255" shrinkToFit="1"/>
    </xf>
    <xf numFmtId="0" fontId="10" fillId="0" borderId="61" xfId="0" applyFont="1" applyBorder="1" applyAlignment="1">
      <alignment horizontal="center" vertical="center" textRotation="255" shrinkToFit="1"/>
    </xf>
    <xf numFmtId="0" fontId="10" fillId="0" borderId="62" xfId="0" applyFont="1" applyBorder="1" applyAlignment="1">
      <alignment horizontal="center" vertical="center" textRotation="255" shrinkToFit="1"/>
    </xf>
    <xf numFmtId="0" fontId="10" fillId="0" borderId="63" xfId="0" applyFont="1" applyBorder="1" applyAlignment="1">
      <alignment horizontal="center" vertical="center" textRotation="255" shrinkToFit="1"/>
    </xf>
    <xf numFmtId="0" fontId="11" fillId="2" borderId="21" xfId="0" applyFont="1" applyFill="1" applyBorder="1" applyAlignment="1">
      <alignment horizontal="center" vertical="center"/>
    </xf>
    <xf numFmtId="0" fontId="26" fillId="0" borderId="64" xfId="0" applyFont="1" applyFill="1" applyBorder="1" applyAlignment="1">
      <alignment horizontal="center" vertical="center" shrinkToFit="1"/>
    </xf>
    <xf numFmtId="0" fontId="26" fillId="0" borderId="22" xfId="0" applyFont="1" applyFill="1" applyBorder="1" applyAlignment="1">
      <alignment horizontal="center" vertical="center" shrinkToFit="1"/>
    </xf>
    <xf numFmtId="0" fontId="27" fillId="7" borderId="19" xfId="0" applyFont="1" applyFill="1" applyBorder="1" applyAlignment="1">
      <alignment horizontal="center" vertical="center" shrinkToFit="1"/>
    </xf>
    <xf numFmtId="0" fontId="27" fillId="7" borderId="20" xfId="0" applyFont="1" applyFill="1" applyBorder="1" applyAlignment="1">
      <alignment horizontal="center" vertical="center" shrinkToFit="1"/>
    </xf>
    <xf numFmtId="0" fontId="27" fillId="7" borderId="0" xfId="0" applyFont="1" applyFill="1" applyBorder="1" applyAlignment="1">
      <alignment horizontal="center" vertical="center" shrinkToFit="1"/>
    </xf>
    <xf numFmtId="0" fontId="27" fillId="7" borderId="1" xfId="0" applyFont="1" applyFill="1" applyBorder="1" applyAlignment="1">
      <alignment horizontal="center" vertical="center" shrinkToFit="1"/>
    </xf>
    <xf numFmtId="0" fontId="26" fillId="0" borderId="39" xfId="0" applyFont="1" applyBorder="1" applyAlignment="1">
      <alignment horizontal="center" vertical="center" shrinkToFit="1"/>
    </xf>
    <xf numFmtId="0" fontId="26" fillId="0" borderId="31" xfId="0" applyFont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vertical="center" shrinkToFit="1"/>
    </xf>
    <xf numFmtId="0" fontId="26" fillId="0" borderId="15" xfId="0" applyFont="1" applyFill="1" applyBorder="1" applyAlignment="1">
      <alignment horizontal="center" vertical="center" shrinkToFit="1"/>
    </xf>
    <xf numFmtId="0" fontId="26" fillId="0" borderId="47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shrinkToFit="1"/>
    </xf>
    <xf numFmtId="0" fontId="5" fillId="0" borderId="23" xfId="0" applyFont="1" applyBorder="1" applyAlignment="1">
      <alignment vertical="center" shrinkToFit="1"/>
    </xf>
    <xf numFmtId="0" fontId="5" fillId="0" borderId="24" xfId="0" applyFont="1" applyBorder="1" applyAlignment="1">
      <alignment vertical="center" shrinkToFit="1"/>
    </xf>
    <xf numFmtId="0" fontId="6" fillId="0" borderId="24" xfId="0" applyFont="1" applyBorder="1" applyAlignment="1">
      <alignment vertical="center" shrinkToFit="1"/>
    </xf>
    <xf numFmtId="0" fontId="5" fillId="0" borderId="25" xfId="0" applyFont="1" applyBorder="1" applyAlignment="1">
      <alignment vertical="center" shrinkToFit="1"/>
    </xf>
    <xf numFmtId="0" fontId="11" fillId="2" borderId="22" xfId="0" applyFont="1" applyFill="1" applyBorder="1" applyAlignment="1">
      <alignment horizontal="center" vertical="center"/>
    </xf>
    <xf numFmtId="176" fontId="8" fillId="2" borderId="0" xfId="0" applyNumberFormat="1" applyFont="1" applyFill="1" applyAlignment="1">
      <alignment horizontal="right" vertical="center" shrinkToFit="1"/>
    </xf>
    <xf numFmtId="0" fontId="8" fillId="2" borderId="0" xfId="0" applyFont="1" applyFill="1" applyAlignment="1">
      <alignment horizontal="right" vertical="center" shrinkToFit="1"/>
    </xf>
    <xf numFmtId="0" fontId="26" fillId="0" borderId="55" xfId="0" applyFont="1" applyFill="1" applyBorder="1" applyAlignment="1">
      <alignment horizontal="center" vertical="center" shrinkToFit="1"/>
    </xf>
    <xf numFmtId="0" fontId="26" fillId="0" borderId="56" xfId="0" applyFont="1" applyFill="1" applyBorder="1" applyAlignment="1">
      <alignment horizontal="center" vertical="center" shrinkToFit="1"/>
    </xf>
    <xf numFmtId="0" fontId="27" fillId="7" borderId="33" xfId="0" applyFont="1" applyFill="1" applyBorder="1" applyAlignment="1">
      <alignment horizontal="center" vertical="center" shrinkToFit="1"/>
    </xf>
    <xf numFmtId="0" fontId="27" fillId="7" borderId="34" xfId="0" applyFont="1" applyFill="1" applyBorder="1" applyAlignment="1">
      <alignment horizontal="center" vertical="center" shrinkToFit="1"/>
    </xf>
    <xf numFmtId="0" fontId="27" fillId="7" borderId="57" xfId="0" applyFont="1" applyFill="1" applyBorder="1" applyAlignment="1">
      <alignment horizontal="center" vertical="center" shrinkToFit="1"/>
    </xf>
    <xf numFmtId="0" fontId="27" fillId="7" borderId="35" xfId="0" applyFont="1" applyFill="1" applyBorder="1" applyAlignment="1">
      <alignment horizontal="center" vertical="center" shrinkToFit="1"/>
    </xf>
    <xf numFmtId="0" fontId="26" fillId="0" borderId="58" xfId="0" applyFont="1" applyBorder="1" applyAlignment="1">
      <alignment horizontal="center" vertical="center" shrinkToFit="1"/>
    </xf>
    <xf numFmtId="0" fontId="26" fillId="0" borderId="35" xfId="0" applyFont="1" applyBorder="1" applyAlignment="1">
      <alignment horizontal="center" vertical="center" shrinkToFit="1"/>
    </xf>
    <xf numFmtId="0" fontId="10" fillId="2" borderId="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vertical="center" textRotation="255" shrinkToFit="1"/>
    </xf>
    <xf numFmtId="0" fontId="28" fillId="0" borderId="0" xfId="0" applyFont="1" applyBorder="1" applyAlignment="1">
      <alignment horizontal="center" vertical="center" shrinkToFit="1"/>
    </xf>
    <xf numFmtId="14" fontId="5" fillId="0" borderId="8" xfId="0" applyNumberFormat="1" applyFont="1" applyFill="1" applyBorder="1" applyAlignment="1">
      <alignment horizontal="center" vertical="center" shrinkToFit="1"/>
    </xf>
    <xf numFmtId="178" fontId="5" fillId="0" borderId="8" xfId="0" applyNumberFormat="1" applyFont="1" applyFill="1" applyBorder="1" applyAlignment="1">
      <alignment vertical="center" shrinkToFit="1"/>
    </xf>
    <xf numFmtId="178" fontId="5" fillId="0" borderId="0" xfId="0" applyNumberFormat="1" applyFont="1" applyFill="1" applyAlignment="1">
      <alignment vertical="center" shrinkToFit="1"/>
    </xf>
    <xf numFmtId="14" fontId="5" fillId="0" borderId="21" xfId="0" applyNumberFormat="1" applyFont="1" applyFill="1" applyBorder="1" applyAlignment="1">
      <alignment horizontal="center" vertical="center" shrinkToFit="1"/>
    </xf>
    <xf numFmtId="178" fontId="5" fillId="0" borderId="22" xfId="0" applyNumberFormat="1" applyFont="1" applyFill="1" applyBorder="1" applyAlignment="1">
      <alignment vertical="center" shrinkToFit="1"/>
    </xf>
    <xf numFmtId="14" fontId="5" fillId="0" borderId="6" xfId="0" applyNumberFormat="1" applyFont="1" applyFill="1" applyBorder="1" applyAlignment="1">
      <alignment vertical="center" shrinkToFit="1"/>
    </xf>
    <xf numFmtId="14" fontId="5" fillId="0" borderId="0" xfId="0" applyNumberFormat="1" applyFont="1" applyFill="1" applyBorder="1" applyAlignment="1">
      <alignment vertical="center" shrinkToFit="1"/>
    </xf>
    <xf numFmtId="0" fontId="10" fillId="8" borderId="15" xfId="0" applyFont="1" applyFill="1" applyBorder="1" applyAlignment="1">
      <alignment horizontal="center" vertical="center" shrinkToFit="1"/>
    </xf>
    <xf numFmtId="0" fontId="10" fillId="9" borderId="11" xfId="0" applyFont="1" applyFill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10" fillId="9" borderId="65" xfId="0" applyFont="1" applyFill="1" applyBorder="1" applyAlignment="1">
      <alignment horizontal="center" vertical="center" shrinkToFit="1"/>
    </xf>
    <xf numFmtId="0" fontId="5" fillId="10" borderId="0" xfId="0" applyFont="1" applyFill="1" applyAlignment="1">
      <alignment vertical="center" shrinkToFit="1"/>
    </xf>
    <xf numFmtId="0" fontId="10" fillId="0" borderId="66" xfId="0" applyFont="1" applyBorder="1" applyAlignment="1">
      <alignment horizontal="center" vertical="center" textRotation="255" shrinkToFit="1"/>
    </xf>
    <xf numFmtId="0" fontId="12" fillId="2" borderId="8" xfId="0" applyFont="1" applyFill="1" applyBorder="1" applyAlignment="1">
      <alignment horizontal="center" vertical="center" shrinkToFit="1"/>
    </xf>
    <xf numFmtId="0" fontId="12" fillId="2" borderId="8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9" fillId="0" borderId="70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textRotation="255" shrinkToFit="1"/>
    </xf>
    <xf numFmtId="0" fontId="29" fillId="0" borderId="65" xfId="0" applyFont="1" applyBorder="1" applyAlignment="1" applyProtection="1">
      <alignment horizontal="center" vertical="center" textRotation="255" shrinkToFit="1"/>
      <protection locked="0"/>
    </xf>
    <xf numFmtId="0" fontId="10" fillId="0" borderId="14" xfId="0" applyFont="1" applyBorder="1" applyAlignment="1" applyProtection="1">
      <alignment horizontal="center" vertical="center" textRotation="255" shrinkToFit="1"/>
      <protection locked="0"/>
    </xf>
    <xf numFmtId="0" fontId="10" fillId="0" borderId="65" xfId="0" applyFont="1" applyBorder="1" applyAlignment="1" applyProtection="1">
      <alignment horizontal="center" vertical="center" textRotation="255" shrinkToFit="1"/>
      <protection locked="0"/>
    </xf>
    <xf numFmtId="0" fontId="10" fillId="0" borderId="71" xfId="0" applyFont="1" applyBorder="1" applyAlignment="1" applyProtection="1">
      <alignment horizontal="center" vertical="center" textRotation="255" shrinkToFit="1"/>
      <protection locked="0"/>
    </xf>
    <xf numFmtId="0" fontId="9" fillId="0" borderId="72" xfId="0" applyFont="1" applyBorder="1" applyAlignment="1">
      <alignment horizontal="center" vertical="center" shrinkToFit="1"/>
    </xf>
    <xf numFmtId="0" fontId="12" fillId="2" borderId="21" xfId="0" applyFont="1" applyFill="1" applyBorder="1" applyAlignment="1">
      <alignment horizontal="center" vertical="center" shrinkToFit="1"/>
    </xf>
    <xf numFmtId="0" fontId="12" fillId="2" borderId="21" xfId="0" applyFont="1" applyFill="1" applyBorder="1" applyAlignment="1">
      <alignment horizontal="center" vertical="center"/>
    </xf>
    <xf numFmtId="0" fontId="9" fillId="0" borderId="73" xfId="0" applyFont="1" applyBorder="1" applyAlignment="1">
      <alignment horizontal="center" vertical="center" shrinkToFit="1"/>
    </xf>
    <xf numFmtId="0" fontId="9" fillId="0" borderId="74" xfId="0" applyFont="1" applyBorder="1" applyAlignment="1">
      <alignment horizontal="center" vertical="center" shrinkToFit="1"/>
    </xf>
    <xf numFmtId="0" fontId="9" fillId="0" borderId="75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textRotation="255" shrinkToFit="1"/>
    </xf>
    <xf numFmtId="0" fontId="9" fillId="0" borderId="76" xfId="0" applyFont="1" applyBorder="1" applyAlignment="1">
      <alignment horizontal="center" vertical="center" shrinkToFit="1"/>
    </xf>
    <xf numFmtId="0" fontId="9" fillId="0" borderId="77" xfId="0" applyFont="1" applyBorder="1" applyAlignment="1">
      <alignment horizontal="center" vertical="center" shrinkToFit="1"/>
    </xf>
    <xf numFmtId="0" fontId="9" fillId="0" borderId="78" xfId="0" applyFont="1" applyBorder="1" applyAlignment="1">
      <alignment horizontal="center" vertical="center" shrinkToFit="1"/>
    </xf>
    <xf numFmtId="0" fontId="11" fillId="2" borderId="79" xfId="0" applyFont="1" applyFill="1" applyBorder="1" applyAlignment="1">
      <alignment horizontal="left" vertical="center"/>
    </xf>
    <xf numFmtId="0" fontId="5" fillId="2" borderId="80" xfId="0" applyFont="1" applyFill="1" applyBorder="1" applyAlignment="1">
      <alignment horizontal="center" vertical="center" shrinkToFit="1"/>
    </xf>
    <xf numFmtId="0" fontId="5" fillId="2" borderId="81" xfId="0" applyFont="1" applyFill="1" applyBorder="1" applyAlignment="1">
      <alignment horizontal="center" vertical="center" shrinkToFit="1"/>
    </xf>
    <xf numFmtId="0" fontId="5" fillId="2" borderId="82" xfId="0" applyFont="1" applyFill="1" applyBorder="1" applyAlignment="1">
      <alignment horizontal="center" vertical="center" shrinkToFit="1"/>
    </xf>
    <xf numFmtId="0" fontId="30" fillId="0" borderId="83" xfId="0" applyFont="1" applyFill="1" applyBorder="1" applyAlignment="1">
      <alignment horizontal="center" wrapText="1" shrinkToFit="1"/>
    </xf>
    <xf numFmtId="0" fontId="30" fillId="0" borderId="38" xfId="0" applyFont="1" applyFill="1" applyBorder="1" applyAlignment="1">
      <alignment wrapText="1" shrinkToFit="1"/>
    </xf>
    <xf numFmtId="0" fontId="30" fillId="0" borderId="84" xfId="0" applyFont="1" applyFill="1" applyBorder="1" applyAlignment="1">
      <alignment horizontal="center" vertical="center" wrapText="1" shrinkToFit="1"/>
    </xf>
    <xf numFmtId="0" fontId="24" fillId="0" borderId="0" xfId="0" applyFont="1" applyFill="1" applyBorder="1" applyAlignment="1">
      <alignment horizontal="center" vertical="center" wrapText="1" shrinkToFit="1"/>
    </xf>
    <xf numFmtId="0" fontId="10" fillId="0" borderId="85" xfId="0" applyFont="1" applyBorder="1" applyAlignment="1">
      <alignment horizontal="center" vertical="center" shrinkToFit="1"/>
    </xf>
    <xf numFmtId="0" fontId="10" fillId="0" borderId="76" xfId="0" applyFont="1" applyBorder="1" applyAlignment="1">
      <alignment horizontal="center" vertical="center" shrinkToFit="1"/>
    </xf>
    <xf numFmtId="0" fontId="10" fillId="0" borderId="86" xfId="0" applyFont="1" applyFill="1" applyBorder="1" applyAlignment="1" applyProtection="1">
      <alignment horizontal="center" vertical="center" shrinkToFit="1"/>
      <protection locked="0"/>
    </xf>
    <xf numFmtId="0" fontId="10" fillId="0" borderId="76" xfId="0" applyFont="1" applyFill="1" applyBorder="1" applyAlignment="1" applyProtection="1">
      <alignment horizontal="center" vertical="center" shrinkToFit="1"/>
      <protection locked="0"/>
    </xf>
    <xf numFmtId="0" fontId="10" fillId="0" borderId="13" xfId="0" applyFont="1" applyFill="1" applyBorder="1" applyAlignment="1" applyProtection="1">
      <alignment horizontal="center" vertical="center" shrinkToFit="1"/>
      <protection locked="0"/>
    </xf>
    <xf numFmtId="0" fontId="10" fillId="0" borderId="77" xfId="0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Fill="1" applyBorder="1" applyAlignment="1" applyProtection="1">
      <alignment horizontal="center" vertical="center" shrinkToFit="1"/>
    </xf>
    <xf numFmtId="0" fontId="5" fillId="2" borderId="87" xfId="0" applyFont="1" applyFill="1" applyBorder="1" applyAlignment="1">
      <alignment horizontal="center" vertical="center" shrinkToFit="1"/>
    </xf>
    <xf numFmtId="0" fontId="5" fillId="2" borderId="88" xfId="0" applyFont="1" applyFill="1" applyBorder="1" applyAlignment="1">
      <alignment horizontal="center" vertical="center" shrinkToFit="1"/>
    </xf>
    <xf numFmtId="0" fontId="5" fillId="2" borderId="89" xfId="0" applyFont="1" applyFill="1" applyBorder="1" applyAlignment="1">
      <alignment horizontal="center" vertical="center" shrinkToFit="1"/>
    </xf>
    <xf numFmtId="0" fontId="5" fillId="2" borderId="90" xfId="0" applyFont="1" applyFill="1" applyBorder="1" applyAlignment="1">
      <alignment horizontal="center" vertical="center" shrinkToFit="1"/>
    </xf>
    <xf numFmtId="0" fontId="30" fillId="0" borderId="12" xfId="0" applyFont="1" applyFill="1" applyBorder="1" applyAlignment="1">
      <alignment horizontal="center" wrapText="1" shrinkToFit="1"/>
    </xf>
    <xf numFmtId="0" fontId="30" fillId="0" borderId="0" xfId="0" applyFont="1" applyFill="1" applyBorder="1" applyAlignment="1">
      <alignment horizontal="center" wrapText="1" shrinkToFit="1"/>
    </xf>
    <xf numFmtId="0" fontId="30" fillId="0" borderId="71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24" fillId="0" borderId="87" xfId="0" applyFont="1" applyFill="1" applyBorder="1" applyAlignment="1">
      <alignment horizontal="center" vertical="center" shrinkToFit="1"/>
    </xf>
    <xf numFmtId="0" fontId="12" fillId="2" borderId="22" xfId="0" applyFont="1" applyFill="1" applyBorder="1" applyAlignment="1">
      <alignment horizontal="center" vertical="center"/>
    </xf>
    <xf numFmtId="0" fontId="5" fillId="2" borderId="87" xfId="0" applyFont="1" applyFill="1" applyBorder="1" applyAlignment="1">
      <alignment vertical="center" shrinkToFit="1"/>
    </xf>
    <xf numFmtId="0" fontId="10" fillId="2" borderId="78" xfId="0" applyFont="1" applyFill="1" applyBorder="1" applyAlignment="1">
      <alignment horizontal="center" vertical="center" shrinkToFit="1"/>
    </xf>
    <xf numFmtId="0" fontId="10" fillId="2" borderId="74" xfId="0" applyFont="1" applyFill="1" applyBorder="1" applyAlignment="1">
      <alignment horizontal="center" vertical="center" shrinkToFit="1"/>
    </xf>
    <xf numFmtId="0" fontId="10" fillId="2" borderId="91" xfId="0" applyFont="1" applyFill="1" applyBorder="1" applyAlignment="1">
      <alignment horizontal="center" vertical="center" shrinkToFit="1"/>
    </xf>
    <xf numFmtId="0" fontId="10" fillId="2" borderId="77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7" xfId="0" applyFont="1" applyFill="1" applyBorder="1" applyAlignment="1">
      <alignment horizontal="center" vertical="center" shrinkToFit="1"/>
    </xf>
    <xf numFmtId="0" fontId="30" fillId="0" borderId="24" xfId="0" applyFont="1" applyFill="1" applyBorder="1" applyAlignment="1">
      <alignment wrapText="1" shrinkToFit="1"/>
    </xf>
    <xf numFmtId="176" fontId="16" fillId="3" borderId="19" xfId="0" applyNumberFormat="1" applyFont="1" applyFill="1" applyBorder="1" applyAlignment="1">
      <alignment horizontal="center" vertical="center" shrinkToFit="1"/>
    </xf>
    <xf numFmtId="176" fontId="16" fillId="3" borderId="20" xfId="0" applyNumberFormat="1" applyFont="1" applyFill="1" applyBorder="1" applyAlignment="1">
      <alignment horizontal="center" vertical="center" shrinkToFit="1"/>
    </xf>
    <xf numFmtId="0" fontId="31" fillId="0" borderId="10" xfId="0" applyFont="1" applyFill="1" applyBorder="1" applyAlignment="1">
      <alignment horizontal="center" vertical="center" shrinkToFit="1"/>
    </xf>
    <xf numFmtId="0" fontId="31" fillId="0" borderId="77" xfId="0" applyFont="1" applyFill="1" applyBorder="1" applyAlignment="1">
      <alignment horizontal="center" vertical="center" shrinkToFit="1"/>
    </xf>
    <xf numFmtId="0" fontId="31" fillId="0" borderId="13" xfId="0" applyFont="1" applyFill="1" applyBorder="1" applyAlignment="1">
      <alignment horizontal="center" vertical="center" shrinkToFit="1"/>
    </xf>
    <xf numFmtId="179" fontId="31" fillId="0" borderId="17" xfId="0" applyNumberFormat="1" applyFont="1" applyFill="1" applyBorder="1" applyAlignment="1">
      <alignment horizontal="center" vertical="center" shrinkToFit="1"/>
    </xf>
    <xf numFmtId="177" fontId="11" fillId="0" borderId="10" xfId="1" applyNumberFormat="1" applyFont="1" applyFill="1" applyBorder="1" applyAlignment="1">
      <alignment horizontal="center" shrinkToFit="1"/>
    </xf>
    <xf numFmtId="177" fontId="11" fillId="0" borderId="65" xfId="1" applyNumberFormat="1" applyFont="1" applyFill="1" applyBorder="1" applyAlignment="1">
      <alignment horizontal="center" shrinkToFit="1"/>
    </xf>
    <xf numFmtId="0" fontId="11" fillId="0" borderId="71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30" fillId="0" borderId="10" xfId="0" applyFont="1" applyFill="1" applyBorder="1" applyAlignment="1">
      <alignment horizontal="center" vertical="center" shrinkToFit="1"/>
    </xf>
    <xf numFmtId="0" fontId="30" fillId="0" borderId="77" xfId="0" applyFont="1" applyFill="1" applyBorder="1" applyAlignment="1">
      <alignment horizontal="center" vertical="center" shrinkToFit="1"/>
    </xf>
    <xf numFmtId="0" fontId="30" fillId="0" borderId="13" xfId="0" applyFont="1" applyFill="1" applyBorder="1" applyAlignment="1">
      <alignment horizontal="center" vertical="center" shrinkToFit="1"/>
    </xf>
    <xf numFmtId="179" fontId="30" fillId="0" borderId="17" xfId="0" applyNumberFormat="1" applyFont="1" applyFill="1" applyBorder="1" applyAlignment="1">
      <alignment horizontal="center" vertical="center" shrinkToFit="1"/>
    </xf>
    <xf numFmtId="177" fontId="30" fillId="0" borderId="10" xfId="1" applyNumberFormat="1" applyFont="1" applyFill="1" applyBorder="1" applyAlignment="1">
      <alignment horizontal="center" shrinkToFit="1"/>
    </xf>
    <xf numFmtId="177" fontId="30" fillId="0" borderId="65" xfId="1" applyNumberFormat="1" applyFont="1" applyFill="1" applyBorder="1" applyAlignment="1">
      <alignment horizontal="center" shrinkToFit="1"/>
    </xf>
    <xf numFmtId="176" fontId="16" fillId="3" borderId="23" xfId="0" applyNumberFormat="1" applyFont="1" applyFill="1" applyBorder="1" applyAlignment="1">
      <alignment horizontal="center" vertical="center" shrinkToFit="1"/>
    </xf>
    <xf numFmtId="176" fontId="16" fillId="3" borderId="25" xfId="0" applyNumberFormat="1" applyFont="1" applyFill="1" applyBorder="1" applyAlignment="1">
      <alignment horizontal="center" vertical="center" shrinkToFit="1"/>
    </xf>
    <xf numFmtId="0" fontId="30" fillId="0" borderId="55" xfId="0" applyFont="1" applyFill="1" applyBorder="1" applyAlignment="1">
      <alignment horizontal="center" vertical="center" shrinkToFit="1"/>
    </xf>
    <xf numFmtId="0" fontId="30" fillId="0" borderId="92" xfId="0" applyFont="1" applyFill="1" applyBorder="1" applyAlignment="1">
      <alignment horizontal="center" vertical="center" shrinkToFit="1"/>
    </xf>
    <xf numFmtId="0" fontId="30" fillId="0" borderId="37" xfId="0" applyFont="1" applyFill="1" applyBorder="1" applyAlignment="1">
      <alignment horizontal="center" vertical="center" shrinkToFit="1"/>
    </xf>
    <xf numFmtId="179" fontId="30" fillId="0" borderId="62" xfId="0" applyNumberFormat="1" applyFont="1" applyFill="1" applyBorder="1" applyAlignment="1">
      <alignment horizontal="center" vertical="center" shrinkToFit="1"/>
    </xf>
    <xf numFmtId="177" fontId="30" fillId="0" borderId="55" xfId="1" applyNumberFormat="1" applyFont="1" applyFill="1" applyBorder="1" applyAlignment="1">
      <alignment horizontal="center" shrinkToFit="1"/>
    </xf>
    <xf numFmtId="177" fontId="30" fillId="0" borderId="93" xfId="1" applyNumberFormat="1" applyFont="1" applyFill="1" applyBorder="1" applyAlignment="1">
      <alignment horizontal="center" shrinkToFit="1"/>
    </xf>
    <xf numFmtId="0" fontId="30" fillId="0" borderId="94" xfId="0" applyFont="1" applyFill="1" applyBorder="1" applyAlignment="1">
      <alignment horizontal="center" vertical="center" shrinkToFit="1"/>
    </xf>
    <xf numFmtId="0" fontId="12" fillId="2" borderId="22" xfId="0" applyFont="1" applyFill="1" applyBorder="1" applyAlignment="1">
      <alignment horizontal="center" vertical="center" shrinkToFit="1"/>
    </xf>
    <xf numFmtId="14" fontId="8" fillId="2" borderId="0" xfId="0" applyNumberFormat="1" applyFont="1" applyFill="1" applyAlignment="1">
      <alignment horizontal="center" vertical="center" shrinkToFit="1"/>
    </xf>
    <xf numFmtId="0" fontId="30" fillId="0" borderId="0" xfId="0" applyFont="1" applyFill="1" applyBorder="1" applyAlignment="1">
      <alignment horizontal="center" vertical="center" wrapText="1" shrinkToFit="1"/>
    </xf>
    <xf numFmtId="0" fontId="30" fillId="0" borderId="0" xfId="0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horizontal="center" vertical="center" shrinkToFit="1"/>
    </xf>
    <xf numFmtId="0" fontId="30" fillId="0" borderId="0" xfId="0" applyFont="1" applyFill="1" applyBorder="1" applyAlignment="1">
      <alignment vertical="center" wrapText="1" shrinkToFit="1"/>
    </xf>
    <xf numFmtId="0" fontId="10" fillId="0" borderId="0" xfId="0" applyFont="1" applyAlignment="1">
      <alignment horizontal="center" vertical="center" shrinkToFit="1"/>
    </xf>
    <xf numFmtId="0" fontId="30" fillId="0" borderId="2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 shrinkToFit="1"/>
    </xf>
    <xf numFmtId="0" fontId="30" fillId="0" borderId="3" xfId="0" applyFont="1" applyFill="1" applyBorder="1" applyAlignment="1">
      <alignment horizontal="center" vertical="center" wrapText="1" shrinkToFit="1"/>
    </xf>
    <xf numFmtId="0" fontId="30" fillId="0" borderId="79" xfId="0" applyFont="1" applyFill="1" applyBorder="1" applyAlignment="1">
      <alignment horizontal="left" vertical="center"/>
    </xf>
    <xf numFmtId="0" fontId="28" fillId="0" borderId="80" xfId="0" applyFont="1" applyFill="1" applyBorder="1" applyAlignment="1">
      <alignment horizontal="center" vertical="center" shrinkToFit="1"/>
    </xf>
    <xf numFmtId="0" fontId="28" fillId="0" borderId="81" xfId="0" applyFont="1" applyFill="1" applyBorder="1" applyAlignment="1">
      <alignment horizontal="center" vertical="center" shrinkToFit="1"/>
    </xf>
    <xf numFmtId="0" fontId="28" fillId="0" borderId="82" xfId="0" applyFont="1" applyFill="1" applyBorder="1" applyAlignment="1">
      <alignment horizontal="center" vertical="center" shrinkToFit="1"/>
    </xf>
    <xf numFmtId="0" fontId="30" fillId="0" borderId="10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 wrapText="1" shrinkToFit="1"/>
    </xf>
    <xf numFmtId="0" fontId="30" fillId="0" borderId="11" xfId="0" applyFont="1" applyFill="1" applyBorder="1" applyAlignment="1">
      <alignment horizontal="center" vertical="center" wrapText="1" shrinkToFit="1"/>
    </xf>
    <xf numFmtId="0" fontId="30" fillId="0" borderId="87" xfId="0" applyFont="1" applyFill="1" applyBorder="1" applyAlignment="1">
      <alignment horizontal="center" vertical="center" wrapText="1" shrinkToFit="1"/>
    </xf>
    <xf numFmtId="0" fontId="28" fillId="0" borderId="88" xfId="0" applyFont="1" applyFill="1" applyBorder="1" applyAlignment="1">
      <alignment horizontal="center" vertical="center" shrinkToFit="1"/>
    </xf>
    <xf numFmtId="0" fontId="28" fillId="0" borderId="89" xfId="0" applyFont="1" applyFill="1" applyBorder="1" applyAlignment="1">
      <alignment horizontal="center" vertical="center" shrinkToFit="1"/>
    </xf>
    <xf numFmtId="0" fontId="28" fillId="0" borderId="90" xfId="0" applyFont="1" applyFill="1" applyBorder="1" applyAlignment="1">
      <alignment horizontal="center" vertical="center" shrinkToFit="1"/>
    </xf>
    <xf numFmtId="0" fontId="30" fillId="0" borderId="87" xfId="0" applyFont="1" applyFill="1" applyBorder="1" applyAlignment="1">
      <alignment horizontal="center" vertical="center" shrinkToFit="1"/>
    </xf>
    <xf numFmtId="0" fontId="23" fillId="0" borderId="78" xfId="0" applyFont="1" applyFill="1" applyBorder="1" applyAlignment="1">
      <alignment horizontal="center" vertical="center" shrinkToFit="1"/>
    </xf>
    <xf numFmtId="0" fontId="23" fillId="0" borderId="74" xfId="0" applyFont="1" applyFill="1" applyBorder="1" applyAlignment="1">
      <alignment horizontal="center" vertical="center" shrinkToFit="1"/>
    </xf>
    <xf numFmtId="0" fontId="23" fillId="0" borderId="91" xfId="0" applyFont="1" applyFill="1" applyBorder="1" applyAlignment="1">
      <alignment horizontal="center" vertical="center" shrinkToFit="1"/>
    </xf>
    <xf numFmtId="0" fontId="30" fillId="0" borderId="32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 wrapText="1" shrinkToFit="1"/>
    </xf>
    <xf numFmtId="0" fontId="30" fillId="0" borderId="36" xfId="0" applyFont="1" applyFill="1" applyBorder="1" applyAlignment="1">
      <alignment horizontal="center" vertical="center" wrapText="1" shrinkToFit="1"/>
    </xf>
    <xf numFmtId="0" fontId="10" fillId="0" borderId="95" xfId="0" applyFont="1" applyFill="1" applyBorder="1" applyAlignment="1" applyProtection="1">
      <alignment horizontal="center" vertical="center" shrinkToFit="1"/>
      <protection locked="0"/>
    </xf>
    <xf numFmtId="0" fontId="10" fillId="0" borderId="37" xfId="0" applyFont="1" applyFill="1" applyBorder="1" applyAlignment="1" applyProtection="1">
      <alignment horizontal="center" vertical="center" shrinkToFit="1"/>
      <protection locked="0"/>
    </xf>
    <xf numFmtId="0" fontId="10" fillId="0" borderId="63" xfId="0" applyFont="1" applyBorder="1" applyAlignment="1">
      <alignment horizontal="center" vertical="center" shrinkToFit="1"/>
    </xf>
    <xf numFmtId="0" fontId="10" fillId="0" borderId="60" xfId="0" applyFont="1" applyBorder="1" applyAlignment="1">
      <alignment horizontal="center" vertical="center" shrinkToFit="1"/>
    </xf>
    <xf numFmtId="0" fontId="15" fillId="0" borderId="56" xfId="0" applyFont="1" applyBorder="1" applyAlignment="1">
      <alignment horizontal="center" vertical="center" textRotation="255" shrinkToFit="1"/>
    </xf>
    <xf numFmtId="0" fontId="10" fillId="0" borderId="61" xfId="0" applyFont="1" applyFill="1" applyBorder="1" applyAlignment="1" applyProtection="1">
      <alignment horizontal="center" vertical="center" shrinkToFit="1"/>
      <protection locked="0"/>
    </xf>
    <xf numFmtId="0" fontId="10" fillId="0" borderId="62" xfId="0" applyFont="1" applyFill="1" applyBorder="1" applyAlignment="1" applyProtection="1">
      <alignment horizontal="center" vertical="center" shrinkToFit="1"/>
      <protection locked="0"/>
    </xf>
    <xf numFmtId="0" fontId="23" fillId="0" borderId="77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shrinkToFit="1"/>
    </xf>
    <xf numFmtId="0" fontId="23" fillId="0" borderId="17" xfId="0" applyFont="1" applyFill="1" applyBorder="1" applyAlignment="1">
      <alignment horizontal="center" vertical="center" shrinkToFit="1"/>
    </xf>
    <xf numFmtId="0" fontId="32" fillId="0" borderId="2" xfId="0" applyFont="1" applyFill="1" applyBorder="1" applyAlignment="1">
      <alignment horizontal="center" vertical="center" shrinkToFit="1"/>
    </xf>
    <xf numFmtId="0" fontId="32" fillId="0" borderId="4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25" fillId="0" borderId="39" xfId="0" applyFont="1" applyBorder="1" applyAlignment="1">
      <alignment horizontal="center" vertical="center" shrinkToFit="1"/>
    </xf>
    <xf numFmtId="177" fontId="10" fillId="0" borderId="96" xfId="1" applyNumberFormat="1" applyFont="1" applyBorder="1" applyAlignment="1">
      <alignment horizontal="center" vertical="center" shrinkToFit="1"/>
    </xf>
    <xf numFmtId="0" fontId="10" fillId="0" borderId="97" xfId="0" applyFont="1" applyBorder="1" applyAlignment="1">
      <alignment horizontal="center" vertical="center" shrinkToFit="1"/>
    </xf>
    <xf numFmtId="0" fontId="32" fillId="0" borderId="10" xfId="0" applyFont="1" applyFill="1" applyBorder="1" applyAlignment="1">
      <alignment horizontal="center" vertical="center" shrinkToFit="1"/>
    </xf>
    <xf numFmtId="0" fontId="32" fillId="0" borderId="15" xfId="0" applyFont="1" applyFill="1" applyBorder="1" applyAlignment="1">
      <alignment horizontal="center" vertical="center" shrinkToFit="1"/>
    </xf>
    <xf numFmtId="0" fontId="11" fillId="0" borderId="15" xfId="0" applyFont="1" applyFill="1" applyBorder="1" applyAlignment="1">
      <alignment horizontal="center" vertical="center" shrinkToFit="1"/>
    </xf>
    <xf numFmtId="0" fontId="11" fillId="0" borderId="11" xfId="0" applyFont="1" applyFill="1" applyBorder="1" applyAlignment="1">
      <alignment horizontal="center" vertical="center" shrinkToFit="1"/>
    </xf>
    <xf numFmtId="177" fontId="10" fillId="0" borderId="98" xfId="1" applyNumberFormat="1" applyFont="1" applyBorder="1" applyAlignment="1">
      <alignment horizontal="center" vertical="center" shrinkToFit="1"/>
    </xf>
    <xf numFmtId="0" fontId="10" fillId="0" borderId="99" xfId="0" applyFont="1" applyBorder="1" applyAlignment="1">
      <alignment horizontal="center" vertical="center" shrinkToFit="1"/>
    </xf>
    <xf numFmtId="0" fontId="32" fillId="0" borderId="55" xfId="0" applyFont="1" applyFill="1" applyBorder="1" applyAlignment="1">
      <alignment horizontal="center" vertical="center" shrinkToFit="1"/>
    </xf>
    <xf numFmtId="0" fontId="32" fillId="0" borderId="56" xfId="0" applyFont="1" applyFill="1" applyBorder="1" applyAlignment="1">
      <alignment horizontal="center" vertical="center" shrinkToFit="1"/>
    </xf>
    <xf numFmtId="0" fontId="11" fillId="0" borderId="56" xfId="0" applyFont="1" applyFill="1" applyBorder="1" applyAlignment="1">
      <alignment horizontal="center" vertical="center" shrinkToFit="1"/>
    </xf>
    <xf numFmtId="0" fontId="11" fillId="0" borderId="100" xfId="0" applyFont="1" applyFill="1" applyBorder="1" applyAlignment="1">
      <alignment horizontal="center" vertical="center" shrinkToFit="1"/>
    </xf>
    <xf numFmtId="0" fontId="10" fillId="0" borderId="58" xfId="0" applyFont="1" applyBorder="1" applyAlignment="1">
      <alignment horizontal="center" vertical="center" textRotation="255" shrinkToFit="1"/>
    </xf>
    <xf numFmtId="0" fontId="10" fillId="0" borderId="57" xfId="0" applyFont="1" applyBorder="1" applyAlignment="1">
      <alignment horizontal="center" vertical="center" textRotation="255" shrinkToFit="1"/>
    </xf>
    <xf numFmtId="0" fontId="10" fillId="0" borderId="34" xfId="0" applyFont="1" applyBorder="1" applyAlignment="1">
      <alignment horizontal="center" vertical="center" textRotation="255" shrinkToFit="1"/>
    </xf>
    <xf numFmtId="0" fontId="10" fillId="0" borderId="101" xfId="0" applyFont="1" applyBorder="1" applyAlignment="1">
      <alignment horizontal="center" vertical="center" textRotation="255" shrinkToFit="1"/>
    </xf>
    <xf numFmtId="0" fontId="10" fillId="0" borderId="102" xfId="0" applyFont="1" applyBorder="1" applyAlignment="1">
      <alignment horizontal="center" vertical="center" textRotation="255" shrinkToFit="1"/>
    </xf>
    <xf numFmtId="0" fontId="10" fillId="0" borderId="33" xfId="0" applyFont="1" applyBorder="1" applyAlignment="1">
      <alignment horizontal="center" vertical="center" textRotation="255" shrinkToFit="1"/>
    </xf>
    <xf numFmtId="0" fontId="10" fillId="0" borderId="103" xfId="0" applyFont="1" applyBorder="1" applyAlignment="1">
      <alignment horizontal="center" vertical="center" textRotation="255" shrinkToFit="1"/>
    </xf>
    <xf numFmtId="0" fontId="10" fillId="0" borderId="104" xfId="0" applyFont="1" applyBorder="1" applyAlignment="1">
      <alignment horizontal="center" vertical="center" textRotation="255" shrinkToFit="1"/>
    </xf>
    <xf numFmtId="0" fontId="33" fillId="0" borderId="64" xfId="0" applyFont="1" applyFill="1" applyBorder="1" applyAlignment="1">
      <alignment horizontal="center" vertical="center" shrinkToFit="1"/>
    </xf>
    <xf numFmtId="0" fontId="33" fillId="0" borderId="22" xfId="0" applyFont="1" applyFill="1" applyBorder="1" applyAlignment="1">
      <alignment horizontal="center" vertical="center" shrinkToFit="1"/>
    </xf>
    <xf numFmtId="0" fontId="24" fillId="0" borderId="22" xfId="0" applyFont="1" applyFill="1" applyBorder="1" applyAlignment="1">
      <alignment horizontal="center" vertical="center" shrinkToFit="1"/>
    </xf>
    <xf numFmtId="0" fontId="24" fillId="0" borderId="67" xfId="0" applyFont="1" applyFill="1" applyBorder="1" applyAlignment="1">
      <alignment horizontal="center" vertical="center" shrinkToFit="1"/>
    </xf>
    <xf numFmtId="0" fontId="10" fillId="0" borderId="105" xfId="0" applyFont="1" applyBorder="1" applyAlignment="1">
      <alignment horizontal="center" vertical="center" textRotation="255" shrinkToFit="1"/>
    </xf>
    <xf numFmtId="0" fontId="10" fillId="0" borderId="106" xfId="0" applyFont="1" applyBorder="1" applyAlignment="1">
      <alignment horizontal="center" vertical="center" textRotation="255" shrinkToFit="1"/>
    </xf>
    <xf numFmtId="0" fontId="10" fillId="0" borderId="107" xfId="0" applyFont="1" applyBorder="1" applyAlignment="1">
      <alignment horizontal="center" vertical="center" shrinkToFit="1"/>
    </xf>
    <xf numFmtId="177" fontId="10" fillId="0" borderId="108" xfId="1" applyNumberFormat="1" applyFont="1" applyBorder="1" applyAlignment="1">
      <alignment horizontal="center" vertical="center" shrinkToFit="1"/>
    </xf>
    <xf numFmtId="0" fontId="10" fillId="0" borderId="109" xfId="0" applyFont="1" applyBorder="1" applyAlignment="1">
      <alignment horizontal="center" vertical="center" shrinkToFit="1"/>
    </xf>
    <xf numFmtId="177" fontId="10" fillId="0" borderId="110" xfId="1" applyNumberFormat="1" applyFont="1" applyBorder="1" applyAlignment="1">
      <alignment horizontal="center" vertical="center" shrinkToFit="1"/>
    </xf>
    <xf numFmtId="0" fontId="10" fillId="0" borderId="111" xfId="0" applyFont="1" applyBorder="1" applyAlignment="1">
      <alignment horizontal="center" vertical="center" textRotation="255" shrinkToFit="1"/>
    </xf>
    <xf numFmtId="0" fontId="10" fillId="0" borderId="112" xfId="0" applyFont="1" applyBorder="1" applyAlignment="1">
      <alignment horizontal="center" vertical="center" textRotation="255" shrinkToFit="1"/>
    </xf>
    <xf numFmtId="0" fontId="10" fillId="0" borderId="113" xfId="0" applyFont="1" applyBorder="1" applyAlignment="1">
      <alignment horizontal="center" vertical="center" textRotation="255" shrinkToFit="1"/>
    </xf>
    <xf numFmtId="0" fontId="33" fillId="0" borderId="10" xfId="0" applyFont="1" applyFill="1" applyBorder="1" applyAlignment="1">
      <alignment horizontal="center" vertical="center" shrinkToFit="1"/>
    </xf>
    <xf numFmtId="0" fontId="33" fillId="0" borderId="15" xfId="0" applyFont="1" applyFill="1" applyBorder="1" applyAlignment="1">
      <alignment horizontal="center" vertical="center" shrinkToFit="1"/>
    </xf>
    <xf numFmtId="0" fontId="24" fillId="0" borderId="15" xfId="0" applyFont="1" applyFill="1" applyBorder="1" applyAlignment="1">
      <alignment horizontal="center" vertical="center" shrinkToFit="1"/>
    </xf>
    <xf numFmtId="0" fontId="24" fillId="0" borderId="11" xfId="0" applyFont="1" applyFill="1" applyBorder="1" applyAlignment="1">
      <alignment horizontal="center" vertical="center" shrinkToFit="1"/>
    </xf>
    <xf numFmtId="0" fontId="33" fillId="0" borderId="55" xfId="0" applyFont="1" applyFill="1" applyBorder="1" applyAlignment="1">
      <alignment horizontal="center" vertical="center" shrinkToFit="1"/>
    </xf>
    <xf numFmtId="0" fontId="33" fillId="0" borderId="56" xfId="0" applyFont="1" applyFill="1" applyBorder="1" applyAlignment="1">
      <alignment horizontal="center" vertical="center" shrinkToFit="1"/>
    </xf>
    <xf numFmtId="0" fontId="24" fillId="0" borderId="56" xfId="0" applyFont="1" applyFill="1" applyBorder="1" applyAlignment="1">
      <alignment horizontal="center" vertical="center" shrinkToFit="1"/>
    </xf>
    <xf numFmtId="0" fontId="24" fillId="0" borderId="100" xfId="0" applyFont="1" applyFill="1" applyBorder="1" applyAlignment="1">
      <alignment horizontal="center" vertical="center" shrinkToFit="1"/>
    </xf>
    <xf numFmtId="0" fontId="10" fillId="0" borderId="95" xfId="0" applyFont="1" applyBorder="1" applyAlignment="1">
      <alignment horizontal="center" vertical="center" textRotation="255" shrinkToFit="1"/>
    </xf>
    <xf numFmtId="0" fontId="10" fillId="0" borderId="93" xfId="0" applyFont="1" applyBorder="1" applyAlignment="1">
      <alignment horizontal="center" vertical="center" textRotation="255" shrinkToFit="1"/>
    </xf>
    <xf numFmtId="0" fontId="10" fillId="0" borderId="92" xfId="0" applyFont="1" applyBorder="1" applyAlignment="1">
      <alignment horizontal="center" vertical="center" textRotation="255" shrinkToFit="1"/>
    </xf>
  </cellXfs>
  <cellStyles count="2">
    <cellStyle name="標準" xfId="0" builtinId="0"/>
    <cellStyle name="パーセント" xfId="1" builtinId="5"/>
  </cellStyles>
  <dxfs count="1512"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/>
    <dxf>
      <font>
        <color rgb="FF9C0006"/>
      </font>
      <fill>
        <patternFill>
          <bgColor rgb="FFFFC7CE"/>
        </patternFill>
      </fill>
    </dxf>
    <dxf>
      <fill>
        <patternFill>
          <bgColor rgb="FFFFEB9C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../media/image1.emf" /><Relationship Id="rId2" Type="http://schemas.openxmlformats.org/officeDocument/2006/relationships/image" Target="../media/image2.emf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314960</xdr:colOff>
      <xdr:row>3</xdr:row>
      <xdr:rowOff>37465</xdr:rowOff>
    </xdr:from>
    <xdr:to xmlns:xdr="http://schemas.openxmlformats.org/drawingml/2006/spreadsheetDrawing">
      <xdr:col>11</xdr:col>
      <xdr:colOff>679450</xdr:colOff>
      <xdr:row>37</xdr:row>
      <xdr:rowOff>131445</xdr:rowOff>
    </xdr:to>
    <xdr:grpSp>
      <xdr:nvGrpSpPr>
        <xdr:cNvPr id="3" name="グループ化 6"/>
        <xdr:cNvGrpSpPr/>
      </xdr:nvGrpSpPr>
      <xdr:grpSpPr>
        <a:xfrm>
          <a:off x="314960" y="780415"/>
          <a:ext cx="7908290" cy="8190230"/>
          <a:chOff x="314739" y="755639"/>
          <a:chExt cx="7909419" cy="8225649"/>
        </a:xfrm>
      </xdr:grpSpPr>
      <xdr:pic macro="">
        <xdr:nvPicPr>
          <xdr:cNvPr id="4" name="図 1"/>
          <xdr:cNvPicPr>
            <a:picLocks noChangeAspect="1"/>
          </xdr:cNvPicPr>
        </xdr:nvPicPr>
        <xdr:blipFill>
          <a:blip xmlns:r="http://schemas.openxmlformats.org/officeDocument/2006/relationships" r:embed="rId1"/>
          <a:srcRect b="32166"/>
          <a:stretch>
            <a:fillRect/>
          </a:stretch>
        </xdr:blipFill>
        <xdr:spPr>
          <a:xfrm>
            <a:off x="314739" y="784857"/>
            <a:ext cx="7750865" cy="8196431"/>
          </a:xfrm>
          <a:prstGeom prst="rect">
            <a:avLst/>
          </a:prstGeom>
        </xdr:spPr>
      </xdr:pic>
      <xdr:sp macro="" textlink="">
        <xdr:nvSpPr>
          <xdr:cNvPr id="5" name="テキスト ボックス 4"/>
          <xdr:cNvSpPr txBox="1"/>
        </xdr:nvSpPr>
        <xdr:spPr>
          <a:xfrm>
            <a:off x="538843" y="1104901"/>
            <a:ext cx="1031051" cy="30450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latin typeface="UD デジタル 教科書体 N-B"/>
                <a:ea typeface="UD デジタル 教科書体 N-B"/>
              </a:rPr>
              <a:t>工事着手日　</a:t>
            </a:r>
          </a:p>
        </xdr:txBody>
      </xdr:sp>
      <xdr:sp macro="" textlink="">
        <xdr:nvSpPr>
          <xdr:cNvPr id="6" name="テキスト ボックス 46"/>
          <xdr:cNvSpPr txBox="1"/>
        </xdr:nvSpPr>
        <xdr:spPr>
          <a:xfrm>
            <a:off x="2753139" y="1093095"/>
            <a:ext cx="1031051" cy="30450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latin typeface="UD デジタル 教科書体 N-B"/>
                <a:ea typeface="UD デジタル 教科書体 N-B"/>
              </a:rPr>
              <a:t>工事完了日　</a:t>
            </a:r>
          </a:p>
        </xdr:txBody>
      </xdr:sp>
      <xdr:sp macro="" textlink="">
        <xdr:nvSpPr>
          <xdr:cNvPr id="7" name="テキスト ボックス 47"/>
          <xdr:cNvSpPr txBox="1"/>
        </xdr:nvSpPr>
        <xdr:spPr>
          <a:xfrm>
            <a:off x="7385010" y="755639"/>
            <a:ext cx="839148" cy="304507"/>
          </a:xfrm>
          <a:prstGeom prst="rect">
            <a:avLst/>
          </a:prstGeom>
          <a:solidFill>
            <a:sysClr val="window" lastClr="FFFFFF"/>
          </a:solidFill>
          <a:ln w="3175">
            <a:solidFill>
              <a:sysClr val="windowText" lastClr="000000"/>
            </a:solidFill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kumimoji="1" lang="ja-JP" altLang="en-US" sz="1100">
                <a:latin typeface="UD デジタル 教科書体 N-B"/>
                <a:ea typeface="UD デジタル 教科書体 N-B"/>
              </a:rPr>
              <a:t> 様式 １　</a:t>
            </a:r>
            <a:endParaRPr kumimoji="1" lang="ja-JP" altLang="en-US" sz="1100">
              <a:latin typeface="UD デジタル 教科書体 N-B"/>
              <a:ea typeface="UD デジタル 教科書体 N-B"/>
            </a:endParaRPr>
          </a:p>
        </xdr:txBody>
      </xdr:sp>
    </xdr:grpSp>
    <xdr:clientData/>
  </xdr:twoCellAnchor>
  <xdr:twoCellAnchor>
    <xdr:from xmlns:xdr="http://schemas.openxmlformats.org/drawingml/2006/spreadsheetDrawing">
      <xdr:col>8</xdr:col>
      <xdr:colOff>445770</xdr:colOff>
      <xdr:row>5</xdr:row>
      <xdr:rowOff>234315</xdr:rowOff>
    </xdr:from>
    <xdr:to xmlns:xdr="http://schemas.openxmlformats.org/drawingml/2006/spreadsheetDrawing">
      <xdr:col>11</xdr:col>
      <xdr:colOff>505460</xdr:colOff>
      <xdr:row>8</xdr:row>
      <xdr:rowOff>89535</xdr:rowOff>
    </xdr:to>
    <xdr:sp macro="" textlink="">
      <xdr:nvSpPr>
        <xdr:cNvPr id="8" name="正方形/長方形 2"/>
        <xdr:cNvSpPr/>
      </xdr:nvSpPr>
      <xdr:spPr>
        <a:xfrm>
          <a:off x="5932170" y="1453515"/>
          <a:ext cx="2117090" cy="569595"/>
        </a:xfrm>
        <a:prstGeom prst="rect">
          <a:avLst/>
        </a:prstGeom>
        <a:noFill/>
        <a:ln w="38100">
          <a:solidFill>
            <a:srgbClr val="FF0000">
              <a:alpha val="70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10</xdr:col>
      <xdr:colOff>679450</xdr:colOff>
      <xdr:row>5</xdr:row>
      <xdr:rowOff>180340</xdr:rowOff>
    </xdr:from>
    <xdr:to xmlns:xdr="http://schemas.openxmlformats.org/drawingml/2006/spreadsheetDrawing">
      <xdr:col>11</xdr:col>
      <xdr:colOff>65405</xdr:colOff>
      <xdr:row>6</xdr:row>
      <xdr:rowOff>13335</xdr:rowOff>
    </xdr:to>
    <xdr:sp macro="" textlink="">
      <xdr:nvSpPr>
        <xdr:cNvPr id="9" name="楕円 3"/>
        <xdr:cNvSpPr/>
      </xdr:nvSpPr>
      <xdr:spPr>
        <a:xfrm>
          <a:off x="7537450" y="1399540"/>
          <a:ext cx="71755" cy="71120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10</xdr:col>
      <xdr:colOff>308610</xdr:colOff>
      <xdr:row>3</xdr:row>
      <xdr:rowOff>139065</xdr:rowOff>
    </xdr:from>
    <xdr:to xmlns:xdr="http://schemas.openxmlformats.org/drawingml/2006/spreadsheetDrawing">
      <xdr:col>11</xdr:col>
      <xdr:colOff>17145</xdr:colOff>
      <xdr:row>5</xdr:row>
      <xdr:rowOff>194310</xdr:rowOff>
    </xdr:to>
    <xdr:cxnSp macro="">
      <xdr:nvCxnSpPr>
        <xdr:cNvPr id="10" name="直線コネクタ 5"/>
        <xdr:cNvCxnSpPr/>
      </xdr:nvCxnSpPr>
      <xdr:spPr>
        <a:xfrm flipH="1" flipV="1">
          <a:off x="7166610" y="882015"/>
          <a:ext cx="394335" cy="531495"/>
        </a:xfrm>
        <a:prstGeom prst="straightConnector1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4</xdr:col>
      <xdr:colOff>562610</xdr:colOff>
      <xdr:row>1</xdr:row>
      <xdr:rowOff>163195</xdr:rowOff>
    </xdr:from>
    <xdr:to xmlns:xdr="http://schemas.openxmlformats.org/drawingml/2006/spreadsheetDrawing">
      <xdr:col>10</xdr:col>
      <xdr:colOff>319405</xdr:colOff>
      <xdr:row>3</xdr:row>
      <xdr:rowOff>148590</xdr:rowOff>
    </xdr:to>
    <xdr:sp macro="" textlink="">
      <xdr:nvSpPr>
        <xdr:cNvPr id="11" name="テキスト ボックス 14"/>
        <xdr:cNvSpPr txBox="1"/>
      </xdr:nvSpPr>
      <xdr:spPr>
        <a:xfrm>
          <a:off x="3305810" y="429895"/>
          <a:ext cx="3871595" cy="461645"/>
        </a:xfrm>
        <a:prstGeom prst="rect">
          <a:avLst/>
        </a:prstGeom>
        <a:solidFill>
          <a:srgbClr val="FF0000">
            <a:alpha val="40000"/>
          </a:srgbClr>
        </a:solidFill>
        <a:ln w="12700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対象期間を通して、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＜月単位＞＜通期＞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それぞれで</a:t>
          </a:r>
          <a:endParaRPr kumimoji="1" lang="en-US" altLang="ja-JP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達成できていれば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「達成」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、できていなければ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「未達成」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と表示します。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</xdr:col>
      <xdr:colOff>79375</xdr:colOff>
      <xdr:row>14</xdr:row>
      <xdr:rowOff>71120</xdr:rowOff>
    </xdr:from>
    <xdr:to xmlns:xdr="http://schemas.openxmlformats.org/drawingml/2006/spreadsheetDrawing">
      <xdr:col>10</xdr:col>
      <xdr:colOff>203835</xdr:colOff>
      <xdr:row>15</xdr:row>
      <xdr:rowOff>158115</xdr:rowOff>
    </xdr:to>
    <xdr:sp macro="" textlink="">
      <xdr:nvSpPr>
        <xdr:cNvPr id="12" name="正方形/長方形 17"/>
        <xdr:cNvSpPr/>
      </xdr:nvSpPr>
      <xdr:spPr>
        <a:xfrm>
          <a:off x="765175" y="3433445"/>
          <a:ext cx="6296660" cy="325120"/>
        </a:xfrm>
        <a:prstGeom prst="rect">
          <a:avLst/>
        </a:prstGeom>
        <a:noFill/>
        <a:ln w="38100">
          <a:solidFill>
            <a:schemeClr val="accent5">
              <a:alpha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</xdr:col>
      <xdr:colOff>100330</xdr:colOff>
      <xdr:row>14</xdr:row>
      <xdr:rowOff>29845</xdr:rowOff>
    </xdr:from>
    <xdr:to xmlns:xdr="http://schemas.openxmlformats.org/drawingml/2006/spreadsheetDrawing">
      <xdr:col>3</xdr:col>
      <xdr:colOff>172085</xdr:colOff>
      <xdr:row>14</xdr:row>
      <xdr:rowOff>100965</xdr:rowOff>
    </xdr:to>
    <xdr:sp macro="" textlink="">
      <xdr:nvSpPr>
        <xdr:cNvPr id="13" name="楕円 18"/>
        <xdr:cNvSpPr/>
      </xdr:nvSpPr>
      <xdr:spPr>
        <a:xfrm>
          <a:off x="2157730" y="3392170"/>
          <a:ext cx="71755" cy="71120"/>
        </a:xfrm>
        <a:prstGeom prst="ellipse">
          <a:avLst/>
        </a:prstGeom>
        <a:solidFill>
          <a:schemeClr val="accent5"/>
        </a:solidFill>
        <a:ln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</xdr:col>
      <xdr:colOff>152400</xdr:colOff>
      <xdr:row>13</xdr:row>
      <xdr:rowOff>99060</xdr:rowOff>
    </xdr:from>
    <xdr:to xmlns:xdr="http://schemas.openxmlformats.org/drawingml/2006/spreadsheetDrawing">
      <xdr:col>3</xdr:col>
      <xdr:colOff>297815</xdr:colOff>
      <xdr:row>14</xdr:row>
      <xdr:rowOff>43180</xdr:rowOff>
    </xdr:to>
    <xdr:cxnSp macro="">
      <xdr:nvCxnSpPr>
        <xdr:cNvPr id="14" name="直線コネクタ 19"/>
        <xdr:cNvCxnSpPr/>
      </xdr:nvCxnSpPr>
      <xdr:spPr>
        <a:xfrm flipV="1">
          <a:off x="2209800" y="3223260"/>
          <a:ext cx="145415" cy="182245"/>
        </a:xfrm>
        <a:prstGeom prst="straightConnector1">
          <a:avLst/>
        </a:prstGeom>
        <a:ln w="12700">
          <a:solidFill>
            <a:schemeClr val="accent5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3</xdr:col>
      <xdr:colOff>288290</xdr:colOff>
      <xdr:row>12</xdr:row>
      <xdr:rowOff>95250</xdr:rowOff>
    </xdr:from>
    <xdr:to xmlns:xdr="http://schemas.openxmlformats.org/drawingml/2006/spreadsheetDrawing">
      <xdr:col>8</xdr:col>
      <xdr:colOff>587375</xdr:colOff>
      <xdr:row>13</xdr:row>
      <xdr:rowOff>103505</xdr:rowOff>
    </xdr:to>
    <xdr:sp macro="" textlink="">
      <xdr:nvSpPr>
        <xdr:cNvPr id="15" name="テキスト ボックス 20"/>
        <xdr:cNvSpPr txBox="1"/>
      </xdr:nvSpPr>
      <xdr:spPr>
        <a:xfrm>
          <a:off x="2345690" y="2981325"/>
          <a:ext cx="3728085" cy="246380"/>
        </a:xfrm>
        <a:prstGeom prst="rect">
          <a:avLst/>
        </a:prstGeom>
        <a:solidFill>
          <a:srgbClr val="4472C4">
            <a:alpha val="60000"/>
          </a:srgbClr>
        </a:solidFill>
        <a:ln w="12700" cmpd="sng">
          <a:solidFill>
            <a:schemeClr val="accent5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「入力凡例」を参考に、該当項目をプルダウンより選択してください。</a:t>
          </a:r>
          <a:endParaRPr kumimoji="1" lang="en-US" altLang="ja-JP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</xdr:col>
      <xdr:colOff>85090</xdr:colOff>
      <xdr:row>21</xdr:row>
      <xdr:rowOff>9525</xdr:rowOff>
    </xdr:from>
    <xdr:to xmlns:xdr="http://schemas.openxmlformats.org/drawingml/2006/spreadsheetDrawing">
      <xdr:col>10</xdr:col>
      <xdr:colOff>185420</xdr:colOff>
      <xdr:row>25</xdr:row>
      <xdr:rowOff>40005</xdr:rowOff>
    </xdr:to>
    <xdr:sp macro="" textlink="">
      <xdr:nvSpPr>
        <xdr:cNvPr id="16" name="正方形/長方形 24"/>
        <xdr:cNvSpPr/>
      </xdr:nvSpPr>
      <xdr:spPr>
        <a:xfrm>
          <a:off x="770890" y="5038725"/>
          <a:ext cx="6272530" cy="982980"/>
        </a:xfrm>
        <a:prstGeom prst="rect">
          <a:avLst/>
        </a:prstGeom>
        <a:noFill/>
        <a:ln w="38100">
          <a:solidFill>
            <a:srgbClr val="FF0000">
              <a:alpha val="70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</xdr:col>
      <xdr:colOff>99060</xdr:colOff>
      <xdr:row>20</xdr:row>
      <xdr:rowOff>213995</xdr:rowOff>
    </xdr:from>
    <xdr:to xmlns:xdr="http://schemas.openxmlformats.org/drawingml/2006/spreadsheetDrawing">
      <xdr:col>2</xdr:col>
      <xdr:colOff>170815</xdr:colOff>
      <xdr:row>21</xdr:row>
      <xdr:rowOff>46990</xdr:rowOff>
    </xdr:to>
    <xdr:sp macro="" textlink="">
      <xdr:nvSpPr>
        <xdr:cNvPr id="17" name="楕円 25"/>
        <xdr:cNvSpPr/>
      </xdr:nvSpPr>
      <xdr:spPr>
        <a:xfrm>
          <a:off x="1470660" y="5005070"/>
          <a:ext cx="71755" cy="71120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</xdr:col>
      <xdr:colOff>135890</xdr:colOff>
      <xdr:row>19</xdr:row>
      <xdr:rowOff>126365</xdr:rowOff>
    </xdr:from>
    <xdr:to xmlns:xdr="http://schemas.openxmlformats.org/drawingml/2006/spreadsheetDrawing">
      <xdr:col>2</xdr:col>
      <xdr:colOff>297180</xdr:colOff>
      <xdr:row>20</xdr:row>
      <xdr:rowOff>226695</xdr:rowOff>
    </xdr:to>
    <xdr:cxnSp macro="">
      <xdr:nvCxnSpPr>
        <xdr:cNvPr id="18" name="直線コネクタ 26"/>
        <xdr:cNvCxnSpPr/>
      </xdr:nvCxnSpPr>
      <xdr:spPr>
        <a:xfrm flipV="1">
          <a:off x="1507490" y="4679315"/>
          <a:ext cx="161290" cy="338455"/>
        </a:xfrm>
        <a:prstGeom prst="straightConnector1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2</xdr:col>
      <xdr:colOff>292100</xdr:colOff>
      <xdr:row>18</xdr:row>
      <xdr:rowOff>113030</xdr:rowOff>
    </xdr:from>
    <xdr:to xmlns:xdr="http://schemas.openxmlformats.org/drawingml/2006/spreadsheetDrawing">
      <xdr:col>5</xdr:col>
      <xdr:colOff>349885</xdr:colOff>
      <xdr:row>19</xdr:row>
      <xdr:rowOff>127000</xdr:rowOff>
    </xdr:to>
    <xdr:sp macro="" textlink="">
      <xdr:nvSpPr>
        <xdr:cNvPr id="19" name="テキスト ボックス 27"/>
        <xdr:cNvSpPr txBox="1"/>
      </xdr:nvSpPr>
      <xdr:spPr>
        <a:xfrm>
          <a:off x="1663700" y="4427855"/>
          <a:ext cx="2115185" cy="252095"/>
        </a:xfrm>
        <a:prstGeom prst="rect">
          <a:avLst/>
        </a:prstGeom>
        <a:solidFill>
          <a:srgbClr val="FF0000">
            <a:alpha val="40000"/>
          </a:srgbClr>
        </a:solidFill>
        <a:ln w="12700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月日や行事は自動的に更新します。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10</xdr:col>
      <xdr:colOff>215265</xdr:colOff>
      <xdr:row>21</xdr:row>
      <xdr:rowOff>12065</xdr:rowOff>
    </xdr:from>
    <xdr:to xmlns:xdr="http://schemas.openxmlformats.org/drawingml/2006/spreadsheetDrawing">
      <xdr:col>11</xdr:col>
      <xdr:colOff>513080</xdr:colOff>
      <xdr:row>26</xdr:row>
      <xdr:rowOff>113030</xdr:rowOff>
    </xdr:to>
    <xdr:sp macro="" textlink="">
      <xdr:nvSpPr>
        <xdr:cNvPr id="20" name="正方形/長方形 31"/>
        <xdr:cNvSpPr/>
      </xdr:nvSpPr>
      <xdr:spPr>
        <a:xfrm>
          <a:off x="7073265" y="5041265"/>
          <a:ext cx="983615" cy="1291590"/>
        </a:xfrm>
        <a:prstGeom prst="rect">
          <a:avLst/>
        </a:prstGeom>
        <a:noFill/>
        <a:ln w="31750">
          <a:solidFill>
            <a:srgbClr val="FF0000">
              <a:alpha val="70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10</xdr:col>
      <xdr:colOff>424815</xdr:colOff>
      <xdr:row>20</xdr:row>
      <xdr:rowOff>224155</xdr:rowOff>
    </xdr:from>
    <xdr:to xmlns:xdr="http://schemas.openxmlformats.org/drawingml/2006/spreadsheetDrawing">
      <xdr:col>10</xdr:col>
      <xdr:colOff>496570</xdr:colOff>
      <xdr:row>21</xdr:row>
      <xdr:rowOff>57150</xdr:rowOff>
    </xdr:to>
    <xdr:sp macro="" textlink="">
      <xdr:nvSpPr>
        <xdr:cNvPr id="21" name="楕円 32"/>
        <xdr:cNvSpPr/>
      </xdr:nvSpPr>
      <xdr:spPr>
        <a:xfrm>
          <a:off x="7282815" y="5015230"/>
          <a:ext cx="71755" cy="71120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10</xdr:col>
      <xdr:colOff>234950</xdr:colOff>
      <xdr:row>19</xdr:row>
      <xdr:rowOff>131445</xdr:rowOff>
    </xdr:from>
    <xdr:to xmlns:xdr="http://schemas.openxmlformats.org/drawingml/2006/spreadsheetDrawing">
      <xdr:col>10</xdr:col>
      <xdr:colOff>449580</xdr:colOff>
      <xdr:row>21</xdr:row>
      <xdr:rowOff>10160</xdr:rowOff>
    </xdr:to>
    <xdr:cxnSp macro="">
      <xdr:nvCxnSpPr>
        <xdr:cNvPr id="22" name="直線コネクタ 33"/>
        <xdr:cNvCxnSpPr/>
      </xdr:nvCxnSpPr>
      <xdr:spPr>
        <a:xfrm flipH="1" flipV="1">
          <a:off x="7092950" y="4684395"/>
          <a:ext cx="214630" cy="354965"/>
        </a:xfrm>
        <a:prstGeom prst="straightConnector1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7</xdr:col>
      <xdr:colOff>327025</xdr:colOff>
      <xdr:row>18</xdr:row>
      <xdr:rowOff>125095</xdr:rowOff>
    </xdr:from>
    <xdr:to xmlns:xdr="http://schemas.openxmlformats.org/drawingml/2006/spreadsheetDrawing">
      <xdr:col>10</xdr:col>
      <xdr:colOff>241300</xdr:colOff>
      <xdr:row>19</xdr:row>
      <xdr:rowOff>139065</xdr:rowOff>
    </xdr:to>
    <xdr:sp macro="" textlink="">
      <xdr:nvSpPr>
        <xdr:cNvPr id="23" name="テキスト ボックス 34"/>
        <xdr:cNvSpPr txBox="1"/>
      </xdr:nvSpPr>
      <xdr:spPr>
        <a:xfrm>
          <a:off x="5127625" y="4439920"/>
          <a:ext cx="1971675" cy="252095"/>
        </a:xfrm>
        <a:prstGeom prst="rect">
          <a:avLst/>
        </a:prstGeom>
        <a:solidFill>
          <a:srgbClr val="FF0000">
            <a:alpha val="40000"/>
          </a:srgbClr>
        </a:solidFill>
        <a:ln w="12700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月ごとの達成状況を表示します。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320040</xdr:colOff>
      <xdr:row>4</xdr:row>
      <xdr:rowOff>163195</xdr:rowOff>
    </xdr:from>
    <xdr:to xmlns:xdr="http://schemas.openxmlformats.org/drawingml/2006/spreadsheetDrawing">
      <xdr:col>3</xdr:col>
      <xdr:colOff>541655</xdr:colOff>
      <xdr:row>5</xdr:row>
      <xdr:rowOff>160655</xdr:rowOff>
    </xdr:to>
    <xdr:sp macro="" textlink="">
      <xdr:nvSpPr>
        <xdr:cNvPr id="24" name="正方形/長方形 37"/>
        <xdr:cNvSpPr/>
      </xdr:nvSpPr>
      <xdr:spPr>
        <a:xfrm>
          <a:off x="1691640" y="1144270"/>
          <a:ext cx="907415" cy="235585"/>
        </a:xfrm>
        <a:prstGeom prst="rect">
          <a:avLst/>
        </a:prstGeom>
        <a:noFill/>
        <a:ln w="38100">
          <a:solidFill>
            <a:schemeClr val="accent5">
              <a:alpha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5</xdr:col>
      <xdr:colOff>477520</xdr:colOff>
      <xdr:row>4</xdr:row>
      <xdr:rowOff>178435</xdr:rowOff>
    </xdr:from>
    <xdr:to xmlns:xdr="http://schemas.openxmlformats.org/drawingml/2006/spreadsheetDrawing">
      <xdr:col>7</xdr:col>
      <xdr:colOff>260985</xdr:colOff>
      <xdr:row>5</xdr:row>
      <xdr:rowOff>175260</xdr:rowOff>
    </xdr:to>
    <xdr:sp macro="" textlink="">
      <xdr:nvSpPr>
        <xdr:cNvPr id="25" name="正方形/長方形 38"/>
        <xdr:cNvSpPr/>
      </xdr:nvSpPr>
      <xdr:spPr>
        <a:xfrm>
          <a:off x="3906520" y="1159510"/>
          <a:ext cx="1155065" cy="234950"/>
        </a:xfrm>
        <a:prstGeom prst="rect">
          <a:avLst/>
        </a:prstGeom>
        <a:noFill/>
        <a:ln w="38100">
          <a:solidFill>
            <a:schemeClr val="accent5">
              <a:alpha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</xdr:col>
      <xdr:colOff>490220</xdr:colOff>
      <xdr:row>4</xdr:row>
      <xdr:rowOff>139065</xdr:rowOff>
    </xdr:from>
    <xdr:to xmlns:xdr="http://schemas.openxmlformats.org/drawingml/2006/spreadsheetDrawing">
      <xdr:col>3</xdr:col>
      <xdr:colOff>561975</xdr:colOff>
      <xdr:row>4</xdr:row>
      <xdr:rowOff>210185</xdr:rowOff>
    </xdr:to>
    <xdr:sp macro="" textlink="">
      <xdr:nvSpPr>
        <xdr:cNvPr id="26" name="楕円 39"/>
        <xdr:cNvSpPr/>
      </xdr:nvSpPr>
      <xdr:spPr>
        <a:xfrm>
          <a:off x="2547620" y="1120140"/>
          <a:ext cx="71755" cy="71120"/>
        </a:xfrm>
        <a:prstGeom prst="ellipse">
          <a:avLst/>
        </a:prstGeom>
        <a:solidFill>
          <a:schemeClr val="accent5"/>
        </a:solidFill>
        <a:ln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5</xdr:col>
      <xdr:colOff>447675</xdr:colOff>
      <xdr:row>4</xdr:row>
      <xdr:rowOff>146685</xdr:rowOff>
    </xdr:from>
    <xdr:to xmlns:xdr="http://schemas.openxmlformats.org/drawingml/2006/spreadsheetDrawing">
      <xdr:col>5</xdr:col>
      <xdr:colOff>519430</xdr:colOff>
      <xdr:row>4</xdr:row>
      <xdr:rowOff>217805</xdr:rowOff>
    </xdr:to>
    <xdr:sp macro="" textlink="">
      <xdr:nvSpPr>
        <xdr:cNvPr id="27" name="楕円 40"/>
        <xdr:cNvSpPr/>
      </xdr:nvSpPr>
      <xdr:spPr>
        <a:xfrm>
          <a:off x="3876675" y="1127760"/>
          <a:ext cx="71755" cy="71120"/>
        </a:xfrm>
        <a:prstGeom prst="ellipse">
          <a:avLst/>
        </a:prstGeom>
        <a:solidFill>
          <a:schemeClr val="accent5"/>
        </a:solidFill>
        <a:ln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</xdr:col>
      <xdr:colOff>340995</xdr:colOff>
      <xdr:row>3</xdr:row>
      <xdr:rowOff>139065</xdr:rowOff>
    </xdr:from>
    <xdr:to xmlns:xdr="http://schemas.openxmlformats.org/drawingml/2006/spreadsheetDrawing">
      <xdr:col>3</xdr:col>
      <xdr:colOff>520700</xdr:colOff>
      <xdr:row>4</xdr:row>
      <xdr:rowOff>153035</xdr:rowOff>
    </xdr:to>
    <xdr:cxnSp macro="">
      <xdr:nvCxnSpPr>
        <xdr:cNvPr id="28" name="直線コネクタ 48"/>
        <xdr:cNvCxnSpPr/>
      </xdr:nvCxnSpPr>
      <xdr:spPr>
        <a:xfrm flipH="1" flipV="1">
          <a:off x="2398395" y="882015"/>
          <a:ext cx="179705" cy="252095"/>
        </a:xfrm>
        <a:prstGeom prst="straightConnector1">
          <a:avLst/>
        </a:prstGeom>
        <a:ln w="12700">
          <a:solidFill>
            <a:schemeClr val="accent5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0</xdr:col>
      <xdr:colOff>288290</xdr:colOff>
      <xdr:row>1</xdr:row>
      <xdr:rowOff>154305</xdr:rowOff>
    </xdr:from>
    <xdr:to xmlns:xdr="http://schemas.openxmlformats.org/drawingml/2006/spreadsheetDrawing">
      <xdr:col>3</xdr:col>
      <xdr:colOff>346075</xdr:colOff>
      <xdr:row>3</xdr:row>
      <xdr:rowOff>139065</xdr:rowOff>
    </xdr:to>
    <xdr:sp macro="" textlink="">
      <xdr:nvSpPr>
        <xdr:cNvPr id="29" name="テキスト ボックス 53"/>
        <xdr:cNvSpPr txBox="1"/>
      </xdr:nvSpPr>
      <xdr:spPr>
        <a:xfrm>
          <a:off x="288290" y="421005"/>
          <a:ext cx="2115185" cy="461010"/>
        </a:xfrm>
        <a:prstGeom prst="rect">
          <a:avLst/>
        </a:prstGeom>
        <a:solidFill>
          <a:srgbClr val="4472C4">
            <a:alpha val="60000"/>
          </a:srgbClr>
        </a:solidFill>
        <a:ln w="12700" cmpd="sng">
          <a:solidFill>
            <a:schemeClr val="accent5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着手日・完了日を入力してください。</a:t>
          </a:r>
          <a:endParaRPr kumimoji="1" lang="en-US" altLang="ja-JP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r>
            <a:rPr kumimoji="1" lang="en-US" altLang="ja-JP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工期ではありません。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0</xdr:col>
      <xdr:colOff>307340</xdr:colOff>
      <xdr:row>31</xdr:row>
      <xdr:rowOff>210820</xdr:rowOff>
    </xdr:from>
    <xdr:to xmlns:xdr="http://schemas.openxmlformats.org/drawingml/2006/spreadsheetDrawing">
      <xdr:col>11</xdr:col>
      <xdr:colOff>501650</xdr:colOff>
      <xdr:row>37</xdr:row>
      <xdr:rowOff>80010</xdr:rowOff>
    </xdr:to>
    <xdr:sp macro="" textlink="">
      <xdr:nvSpPr>
        <xdr:cNvPr id="30" name="正方形/長方形 56"/>
        <xdr:cNvSpPr/>
      </xdr:nvSpPr>
      <xdr:spPr>
        <a:xfrm>
          <a:off x="307340" y="7621270"/>
          <a:ext cx="7738110" cy="1297940"/>
        </a:xfrm>
        <a:prstGeom prst="rect">
          <a:avLst/>
        </a:prstGeom>
        <a:noFill/>
        <a:ln w="38100">
          <a:solidFill>
            <a:srgbClr val="FF0000">
              <a:alpha val="70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</xdr:col>
      <xdr:colOff>584835</xdr:colOff>
      <xdr:row>31</xdr:row>
      <xdr:rowOff>177165</xdr:rowOff>
    </xdr:from>
    <xdr:to xmlns:xdr="http://schemas.openxmlformats.org/drawingml/2006/spreadsheetDrawing">
      <xdr:col>1</xdr:col>
      <xdr:colOff>656590</xdr:colOff>
      <xdr:row>32</xdr:row>
      <xdr:rowOff>10160</xdr:rowOff>
    </xdr:to>
    <xdr:sp macro="" textlink="">
      <xdr:nvSpPr>
        <xdr:cNvPr id="31" name="楕円 57"/>
        <xdr:cNvSpPr/>
      </xdr:nvSpPr>
      <xdr:spPr>
        <a:xfrm>
          <a:off x="1270635" y="7587615"/>
          <a:ext cx="71755" cy="71120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</xdr:col>
      <xdr:colOff>619125</xdr:colOff>
      <xdr:row>30</xdr:row>
      <xdr:rowOff>166370</xdr:rowOff>
    </xdr:from>
    <xdr:to xmlns:xdr="http://schemas.openxmlformats.org/drawingml/2006/spreadsheetDrawing">
      <xdr:col>2</xdr:col>
      <xdr:colOff>190500</xdr:colOff>
      <xdr:row>31</xdr:row>
      <xdr:rowOff>210820</xdr:rowOff>
    </xdr:to>
    <xdr:cxnSp macro="">
      <xdr:nvCxnSpPr>
        <xdr:cNvPr id="32" name="直線コネクタ 58"/>
        <xdr:cNvCxnSpPr/>
      </xdr:nvCxnSpPr>
      <xdr:spPr>
        <a:xfrm flipV="1">
          <a:off x="1304925" y="7338695"/>
          <a:ext cx="257175" cy="282575"/>
        </a:xfrm>
        <a:prstGeom prst="straightConnector1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2</xdr:col>
      <xdr:colOff>173355</xdr:colOff>
      <xdr:row>28</xdr:row>
      <xdr:rowOff>45085</xdr:rowOff>
    </xdr:from>
    <xdr:to xmlns:xdr="http://schemas.openxmlformats.org/drawingml/2006/spreadsheetDrawing">
      <xdr:col>9</xdr:col>
      <xdr:colOff>33020</xdr:colOff>
      <xdr:row>30</xdr:row>
      <xdr:rowOff>172085</xdr:rowOff>
    </xdr:to>
    <xdr:sp macro="" textlink="">
      <xdr:nvSpPr>
        <xdr:cNvPr id="33" name="テキスト ボックス 59"/>
        <xdr:cNvSpPr txBox="1"/>
      </xdr:nvSpPr>
      <xdr:spPr>
        <a:xfrm>
          <a:off x="1544955" y="6741160"/>
          <a:ext cx="4660265" cy="603250"/>
        </a:xfrm>
        <a:prstGeom prst="rect">
          <a:avLst/>
        </a:prstGeom>
        <a:solidFill>
          <a:srgbClr val="FF0000">
            <a:alpha val="40000"/>
          </a:srgbClr>
        </a:solidFill>
        <a:ln w="12700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28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日に満たない期間は、月単位の判定から除外し、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通期の判定に含まれます。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そして、通期で４週８休以上の現場閉所の達成がなされれば、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月単位の週休２日を達成しているものとみなします。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8</xdr:col>
      <xdr:colOff>521335</xdr:colOff>
      <xdr:row>0</xdr:row>
      <xdr:rowOff>43815</xdr:rowOff>
    </xdr:from>
    <xdr:to xmlns:xdr="http://schemas.openxmlformats.org/drawingml/2006/spreadsheetDrawing">
      <xdr:col>10</xdr:col>
      <xdr:colOff>56515</xdr:colOff>
      <xdr:row>1</xdr:row>
      <xdr:rowOff>90805</xdr:rowOff>
    </xdr:to>
    <xdr:sp macro="" textlink="">
      <xdr:nvSpPr>
        <xdr:cNvPr id="34" name="テキスト ボックス 42"/>
        <xdr:cNvSpPr txBox="1"/>
      </xdr:nvSpPr>
      <xdr:spPr>
        <a:xfrm>
          <a:off x="6007735" y="43815"/>
          <a:ext cx="906780" cy="313690"/>
        </a:xfrm>
        <a:prstGeom prst="rect">
          <a:avLst/>
        </a:prstGeom>
        <a:solidFill>
          <a:srgbClr val="4472C4">
            <a:alpha val="60000"/>
          </a:srgbClr>
        </a:solidFill>
        <a:ln w="12700" cmpd="sng">
          <a:solidFill>
            <a:schemeClr val="accent5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5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入力す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る箇所</a:t>
          </a:r>
          <a:endParaRPr kumimoji="1" lang="ja-JP" altLang="en-US" sz="95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10</xdr:col>
      <xdr:colOff>135890</xdr:colOff>
      <xdr:row>0</xdr:row>
      <xdr:rowOff>43180</xdr:rowOff>
    </xdr:from>
    <xdr:to xmlns:xdr="http://schemas.openxmlformats.org/drawingml/2006/spreadsheetDrawing">
      <xdr:col>11</xdr:col>
      <xdr:colOff>633730</xdr:colOff>
      <xdr:row>1</xdr:row>
      <xdr:rowOff>89535</xdr:rowOff>
    </xdr:to>
    <xdr:sp macro="" textlink="">
      <xdr:nvSpPr>
        <xdr:cNvPr id="35" name="テキスト ボックス 43"/>
        <xdr:cNvSpPr txBox="1"/>
      </xdr:nvSpPr>
      <xdr:spPr>
        <a:xfrm>
          <a:off x="6993890" y="43180"/>
          <a:ext cx="1183640" cy="313055"/>
        </a:xfrm>
        <a:prstGeom prst="rect">
          <a:avLst/>
        </a:prstGeom>
        <a:solidFill>
          <a:srgbClr val="FF0000">
            <a:alpha val="40000"/>
          </a:srgbClr>
        </a:solidFill>
        <a:ln w="12700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自動表示する箇所</a:t>
          </a:r>
          <a:endParaRPr kumimoji="1" lang="ja-JP" altLang="en-US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 xmlns:xdr="http://schemas.openxmlformats.org/drawingml/2006/spreadsheetDrawing">
      <xdr:col>0</xdr:col>
      <xdr:colOff>231775</xdr:colOff>
      <xdr:row>39</xdr:row>
      <xdr:rowOff>136525</xdr:rowOff>
    </xdr:from>
    <xdr:to xmlns:xdr="http://schemas.openxmlformats.org/drawingml/2006/spreadsheetDrawing">
      <xdr:col>11</xdr:col>
      <xdr:colOff>488950</xdr:colOff>
      <xdr:row>51</xdr:row>
      <xdr:rowOff>226060</xdr:rowOff>
    </xdr:to>
    <xdr:pic macro="">
      <xdr:nvPicPr>
        <xdr:cNvPr id="36" name="図 4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1775" y="9451975"/>
          <a:ext cx="7800975" cy="2947035"/>
        </a:xfrm>
        <a:prstGeom prst="rect">
          <a:avLst/>
        </a:prstGeom>
      </xdr:spPr>
    </xdr:pic>
    <xdr:clientData/>
  </xdr:twoCellAnchor>
  <xdr:twoCellAnchor>
    <xdr:from xmlns:xdr="http://schemas.openxmlformats.org/drawingml/2006/spreadsheetDrawing">
      <xdr:col>0</xdr:col>
      <xdr:colOff>23495</xdr:colOff>
      <xdr:row>37</xdr:row>
      <xdr:rowOff>203835</xdr:rowOff>
    </xdr:from>
    <xdr:to xmlns:xdr="http://schemas.openxmlformats.org/drawingml/2006/spreadsheetDrawing">
      <xdr:col>11</xdr:col>
      <xdr:colOff>653415</xdr:colOff>
      <xdr:row>37</xdr:row>
      <xdr:rowOff>203835</xdr:rowOff>
    </xdr:to>
    <xdr:cxnSp macro="">
      <xdr:nvCxnSpPr>
        <xdr:cNvPr id="37" name="直線コネクタ 15"/>
        <xdr:cNvCxnSpPr/>
      </xdr:nvCxnSpPr>
      <xdr:spPr>
        <a:xfrm flipV="1">
          <a:off x="23495" y="9043035"/>
          <a:ext cx="8173720" cy="0"/>
        </a:xfrm>
        <a:prstGeom prst="straightConnector1">
          <a:avLst/>
        </a:prstGeom>
        <a:ln w="28575"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5</xdr:col>
      <xdr:colOff>196850</xdr:colOff>
      <xdr:row>38</xdr:row>
      <xdr:rowOff>106680</xdr:rowOff>
    </xdr:from>
    <xdr:to xmlns:xdr="http://schemas.openxmlformats.org/drawingml/2006/spreadsheetDrawing">
      <xdr:col>10</xdr:col>
      <xdr:colOff>567690</xdr:colOff>
      <xdr:row>40</xdr:row>
      <xdr:rowOff>91440</xdr:rowOff>
    </xdr:to>
    <xdr:sp macro="" textlink="">
      <xdr:nvSpPr>
        <xdr:cNvPr id="38" name="テキスト ボックス 54"/>
        <xdr:cNvSpPr txBox="1"/>
      </xdr:nvSpPr>
      <xdr:spPr>
        <a:xfrm>
          <a:off x="3625850" y="9184005"/>
          <a:ext cx="3799840" cy="461010"/>
        </a:xfrm>
        <a:prstGeom prst="rect">
          <a:avLst/>
        </a:prstGeom>
        <a:solidFill>
          <a:schemeClr val="accent5">
            <a:alpha val="60000"/>
          </a:schemeClr>
        </a:solidFill>
        <a:ln w="12700" cmpd="sng">
          <a:solidFill>
            <a:schemeClr val="accent5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交替制は作業員ごとに、該当項目をプルダウンより選択してください。</a:t>
          </a:r>
          <a:endParaRPr kumimoji="1" lang="en-US" altLang="ja-JP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r>
            <a:rPr kumimoji="1" lang="ja-JP" altLang="en-US" sz="1000" b="1">
              <a:solidFill>
                <a:sysClr val="windowText" lastClr="000000"/>
              </a:solidFill>
              <a:latin typeface="ＭＳ Ｐゴシック"/>
              <a:ea typeface="ＭＳ Ｐゴシック"/>
            </a:rPr>
            <a:t>なお、計画の欄は、原則、記入不要です。</a:t>
          </a:r>
          <a:endParaRPr kumimoji="1" lang="en-US" altLang="ja-JP" sz="1000" b="1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4</xdr:col>
      <xdr:colOff>292100</xdr:colOff>
      <xdr:row>44</xdr:row>
      <xdr:rowOff>95885</xdr:rowOff>
    </xdr:from>
    <xdr:to xmlns:xdr="http://schemas.openxmlformats.org/drawingml/2006/spreadsheetDrawing">
      <xdr:col>4</xdr:col>
      <xdr:colOff>363855</xdr:colOff>
      <xdr:row>44</xdr:row>
      <xdr:rowOff>167005</xdr:rowOff>
    </xdr:to>
    <xdr:sp macro="" textlink="">
      <xdr:nvSpPr>
        <xdr:cNvPr id="39" name="楕円 55"/>
        <xdr:cNvSpPr/>
      </xdr:nvSpPr>
      <xdr:spPr>
        <a:xfrm>
          <a:off x="3035300" y="10601960"/>
          <a:ext cx="71755" cy="71120"/>
        </a:xfrm>
        <a:prstGeom prst="ellipse">
          <a:avLst/>
        </a:prstGeom>
        <a:solidFill>
          <a:schemeClr val="accent5"/>
        </a:solidFill>
        <a:ln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4</xdr:col>
      <xdr:colOff>352425</xdr:colOff>
      <xdr:row>40</xdr:row>
      <xdr:rowOff>73660</xdr:rowOff>
    </xdr:from>
    <xdr:to xmlns:xdr="http://schemas.openxmlformats.org/drawingml/2006/spreadsheetDrawing">
      <xdr:col>5</xdr:col>
      <xdr:colOff>204470</xdr:colOff>
      <xdr:row>44</xdr:row>
      <xdr:rowOff>113665</xdr:rowOff>
    </xdr:to>
    <xdr:cxnSp macro="">
      <xdr:nvCxnSpPr>
        <xdr:cNvPr id="40" name="直線コネクタ 61"/>
        <xdr:cNvCxnSpPr/>
      </xdr:nvCxnSpPr>
      <xdr:spPr>
        <a:xfrm flipV="1">
          <a:off x="3095625" y="9627235"/>
          <a:ext cx="537845" cy="992505"/>
        </a:xfrm>
        <a:prstGeom prst="straightConnector1">
          <a:avLst/>
        </a:prstGeom>
        <a:ln w="12700">
          <a:solidFill>
            <a:schemeClr val="accent5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0</xdr:col>
      <xdr:colOff>440690</xdr:colOff>
      <xdr:row>44</xdr:row>
      <xdr:rowOff>126365</xdr:rowOff>
    </xdr:from>
    <xdr:to xmlns:xdr="http://schemas.openxmlformats.org/drawingml/2006/spreadsheetDrawing">
      <xdr:col>9</xdr:col>
      <xdr:colOff>577215</xdr:colOff>
      <xdr:row>51</xdr:row>
      <xdr:rowOff>208280</xdr:rowOff>
    </xdr:to>
    <xdr:sp macro="" textlink="">
      <xdr:nvSpPr>
        <xdr:cNvPr id="41" name="正方形/長方形 63"/>
        <xdr:cNvSpPr/>
      </xdr:nvSpPr>
      <xdr:spPr>
        <a:xfrm>
          <a:off x="440690" y="10632440"/>
          <a:ext cx="6308725" cy="1748790"/>
        </a:xfrm>
        <a:prstGeom prst="rect">
          <a:avLst/>
        </a:prstGeom>
        <a:noFill/>
        <a:ln w="38100">
          <a:solidFill>
            <a:schemeClr val="accent5">
              <a:alpha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</xdr:col>
      <xdr:colOff>349250</xdr:colOff>
      <xdr:row>3</xdr:row>
      <xdr:rowOff>131445</xdr:rowOff>
    </xdr:from>
    <xdr:to xmlns:xdr="http://schemas.openxmlformats.org/drawingml/2006/spreadsheetDrawing">
      <xdr:col>5</xdr:col>
      <xdr:colOff>453390</xdr:colOff>
      <xdr:row>4</xdr:row>
      <xdr:rowOff>177165</xdr:rowOff>
    </xdr:to>
    <xdr:cxnSp macro="">
      <xdr:nvCxnSpPr>
        <xdr:cNvPr id="42" name="直線コネクタ 41"/>
        <xdr:cNvCxnSpPr/>
      </xdr:nvCxnSpPr>
      <xdr:spPr>
        <a:xfrm flipH="1" flipV="1">
          <a:off x="2406650" y="874395"/>
          <a:ext cx="1475740" cy="283845"/>
        </a:xfrm>
        <a:prstGeom prst="straightConnector1">
          <a:avLst/>
        </a:prstGeom>
        <a:ln w="12700">
          <a:solidFill>
            <a:schemeClr val="accent5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0</xdr:col>
      <xdr:colOff>326390</xdr:colOff>
      <xdr:row>38</xdr:row>
      <xdr:rowOff>57150</xdr:rowOff>
    </xdr:from>
    <xdr:to xmlns:xdr="http://schemas.openxmlformats.org/drawingml/2006/spreadsheetDrawing">
      <xdr:col>1</xdr:col>
      <xdr:colOff>358140</xdr:colOff>
      <xdr:row>39</xdr:row>
      <xdr:rowOff>78740</xdr:rowOff>
    </xdr:to>
    <xdr:sp macro="" textlink="">
      <xdr:nvSpPr>
        <xdr:cNvPr id="43" name="テキスト 48"/>
        <xdr:cNvSpPr txBox="1"/>
      </xdr:nvSpPr>
      <xdr:spPr>
        <a:xfrm>
          <a:off x="326390" y="9134475"/>
          <a:ext cx="717550" cy="259715"/>
        </a:xfrm>
        <a:prstGeom prst="rect">
          <a:avLst/>
        </a:prstGeom>
        <a:solidFill>
          <a:schemeClr val="lt1"/>
        </a:solidFill>
        <a:ln w="38100" cmpd="dbl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400" b="1">
              <a:latin typeface="ＭＳ Ｐゴシック"/>
              <a:ea typeface="ＭＳ Ｐゴシック"/>
            </a:rPr>
            <a:t>交替制</a:t>
          </a:r>
          <a:endParaRPr kumimoji="1" lang="ja-JP" altLang="en-US" sz="1400" b="1"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0</xdr:col>
      <xdr:colOff>332105</xdr:colOff>
      <xdr:row>0</xdr:row>
      <xdr:rowOff>75565</xdr:rowOff>
    </xdr:from>
    <xdr:to xmlns:xdr="http://schemas.openxmlformats.org/drawingml/2006/spreadsheetDrawing">
      <xdr:col>1</xdr:col>
      <xdr:colOff>577850</xdr:colOff>
      <xdr:row>1</xdr:row>
      <xdr:rowOff>67945</xdr:rowOff>
    </xdr:to>
    <xdr:sp macro="" textlink="">
      <xdr:nvSpPr>
        <xdr:cNvPr id="44" name="テキスト 49"/>
        <xdr:cNvSpPr txBox="1"/>
      </xdr:nvSpPr>
      <xdr:spPr>
        <a:xfrm>
          <a:off x="332105" y="75565"/>
          <a:ext cx="931545" cy="259080"/>
        </a:xfrm>
        <a:prstGeom prst="rect">
          <a:avLst/>
        </a:prstGeom>
        <a:solidFill>
          <a:schemeClr val="lt1"/>
        </a:solidFill>
        <a:ln w="38100" cmpd="dbl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400" b="1">
              <a:latin typeface="ＭＳ Ｐゴシック"/>
              <a:ea typeface="ＭＳ Ｐゴシック"/>
            </a:rPr>
            <a:t>現場閉所</a:t>
          </a:r>
          <a:endParaRPr kumimoji="1" lang="ja-JP" altLang="en-US" sz="1400" b="1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37</xdr:col>
      <xdr:colOff>304800</xdr:colOff>
      <xdr:row>9</xdr:row>
      <xdr:rowOff>133350</xdr:rowOff>
    </xdr:from>
    <xdr:to xmlns:xdr="http://schemas.openxmlformats.org/drawingml/2006/spreadsheetDrawing">
      <xdr:col>49</xdr:col>
      <xdr:colOff>0</xdr:colOff>
      <xdr:row>141</xdr:row>
      <xdr:rowOff>0</xdr:rowOff>
    </xdr:to>
    <xdr:grpSp>
      <xdr:nvGrpSpPr>
        <xdr:cNvPr id="3" name="グループ化 1"/>
        <xdr:cNvGrpSpPr/>
      </xdr:nvGrpSpPr>
      <xdr:grpSpPr>
        <a:xfrm>
          <a:off x="18411825" y="2228850"/>
          <a:ext cx="7924800" cy="59350275"/>
          <a:chOff x="21501566" y="3095624"/>
          <a:chExt cx="5470993" cy="51140847"/>
        </a:xfrm>
      </xdr:grpSpPr>
      <xdr:sp macro="" textlink="">
        <xdr:nvSpPr>
          <xdr:cNvPr id="4" name="正方形/長方形 2"/>
          <xdr:cNvSpPr/>
        </xdr:nvSpPr>
        <xdr:spPr>
          <a:xfrm>
            <a:off x="21501566" y="3095624"/>
            <a:ext cx="5470993" cy="51140847"/>
          </a:xfrm>
          <a:prstGeom prst="rect">
            <a:avLst/>
          </a:prstGeom>
          <a:noFill/>
          <a:ln w="254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3"/>
          <xdr:cNvSpPr/>
        </xdr:nvSpPr>
        <xdr:spPr>
          <a:xfrm>
            <a:off x="23420241" y="17946289"/>
            <a:ext cx="1415772" cy="1407269"/>
          </a:xfrm>
          <a:prstGeom prst="rect">
            <a:avLst/>
          </a:prstGeom>
          <a:noFill/>
        </xdr:spPr>
        <xdr:txBody>
          <a:bodyPr vertOverflow="overflow" horzOverflow="overflow" wrap="none"/>
          <a:lstStyle/>
          <a:p>
            <a:pPr algn="ctr"/>
            <a:r>
              <a:rPr lang="ja-JP" altLang="en-US" sz="3200" b="0" cap="none" spc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</a:rPr>
              <a:t>文字列</a:t>
            </a:r>
            <a:endParaRPr lang="en-US" altLang="ja-JP" sz="32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endParaRPr>
          </a:p>
          <a:p>
            <a:pPr algn="ctr"/>
            <a:r>
              <a:rPr lang="en-US" altLang="ja-JP" sz="2000" b="0" cap="none" spc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</a:rPr>
              <a:t>※</a:t>
            </a:r>
            <a:r>
              <a:rPr lang="ja-JP" altLang="en-US" sz="2000" b="0" cap="none" spc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</a:rPr>
              <a:t>文字列を復元する場合は，</a:t>
            </a:r>
            <a:endParaRPr lang="en-US" altLang="ja-JP" sz="20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endParaRPr>
          </a:p>
          <a:p>
            <a:pPr algn="ctr"/>
            <a:r>
              <a:rPr lang="ja-JP" altLang="en-US" sz="2000" b="0" cap="none" spc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</a:rPr>
              <a:t>その行をコピー＆ペースト</a:t>
            </a:r>
          </a:p>
        </xdr:txBody>
      </xdr:sp>
    </xdr:grpSp>
    <xdr:clientData/>
  </xdr:twoCellAnchor>
  <xdr:twoCellAnchor>
    <xdr:from xmlns:xdr="http://schemas.openxmlformats.org/drawingml/2006/spreadsheetDrawing">
      <xdr:col>40</xdr:col>
      <xdr:colOff>327025</xdr:colOff>
      <xdr:row>11</xdr:row>
      <xdr:rowOff>27305</xdr:rowOff>
    </xdr:from>
    <xdr:to xmlns:xdr="http://schemas.openxmlformats.org/drawingml/2006/spreadsheetDrawing">
      <xdr:col>48</xdr:col>
      <xdr:colOff>429260</xdr:colOff>
      <xdr:row>142</xdr:row>
      <xdr:rowOff>0</xdr:rowOff>
    </xdr:to>
    <xdr:grpSp>
      <xdr:nvGrpSpPr>
        <xdr:cNvPr id="7" name="グループ化 4"/>
        <xdr:cNvGrpSpPr/>
      </xdr:nvGrpSpPr>
      <xdr:grpSpPr>
        <a:xfrm>
          <a:off x="20491450" y="2541905"/>
          <a:ext cx="5588635" cy="59037220"/>
          <a:chOff x="24322435" y="2704252"/>
          <a:chExt cx="4538874" cy="52682776"/>
        </a:xfrm>
      </xdr:grpSpPr>
      <xdr:sp macro="" textlink="">
        <xdr:nvSpPr>
          <xdr:cNvPr id="8" name="正方形/長方形 5"/>
          <xdr:cNvSpPr/>
        </xdr:nvSpPr>
        <xdr:spPr>
          <a:xfrm>
            <a:off x="26708657" y="2704252"/>
            <a:ext cx="2152652" cy="52682776"/>
          </a:xfrm>
          <a:prstGeom prst="rect">
            <a:avLst/>
          </a:prstGeom>
          <a:solidFill>
            <a:schemeClr val="bg1">
              <a:alpha val="5000"/>
            </a:schemeClr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6"/>
          <xdr:cNvSpPr/>
        </xdr:nvSpPr>
        <xdr:spPr>
          <a:xfrm>
            <a:off x="24322435" y="3159261"/>
            <a:ext cx="1019175" cy="1913374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eaVert" rtlCol="0" anchor="ctr"/>
          <a:lstStyle/>
          <a:p>
            <a:pPr algn="ctr"/>
            <a:r>
              <a:rPr kumimoji="1" lang="ja-JP" altLang="en-US" sz="2400">
                <a:solidFill>
                  <a:srgbClr val="FF0000"/>
                </a:solidFill>
              </a:rPr>
              <a:t>ここの文字列は編集しないでください</a:t>
            </a:r>
          </a:p>
        </xdr:txBody>
      </xdr:sp>
    </xdr:grpSp>
    <xdr:clientData/>
  </xdr:twoCellAnchor>
  <xdr:twoCellAnchor>
    <xdr:from xmlns:xdr="http://schemas.openxmlformats.org/drawingml/2006/spreadsheetDrawing">
      <xdr:col>0</xdr:col>
      <xdr:colOff>0</xdr:colOff>
      <xdr:row>155</xdr:row>
      <xdr:rowOff>41275</xdr:rowOff>
    </xdr:from>
    <xdr:to xmlns:xdr="http://schemas.openxmlformats.org/drawingml/2006/spreadsheetDrawing">
      <xdr:col>35</xdr:col>
      <xdr:colOff>70485</xdr:colOff>
      <xdr:row>228</xdr:row>
      <xdr:rowOff>33020</xdr:rowOff>
    </xdr:to>
    <xdr:grpSp>
      <xdr:nvGrpSpPr>
        <xdr:cNvPr id="11" name="グループ化 7"/>
        <xdr:cNvGrpSpPr/>
      </xdr:nvGrpSpPr>
      <xdr:grpSpPr>
        <a:xfrm>
          <a:off x="0" y="61620400"/>
          <a:ext cx="17129760" cy="182245"/>
          <a:chOff x="7458742" y="56973837"/>
          <a:chExt cx="18262022" cy="7137255"/>
        </a:xfrm>
      </xdr:grpSpPr>
      <xdr:sp macro="" textlink="">
        <xdr:nvSpPr>
          <xdr:cNvPr id="12" name="正方形/長方形 8"/>
          <xdr:cNvSpPr/>
        </xdr:nvSpPr>
        <xdr:spPr>
          <a:xfrm>
            <a:off x="7458742" y="56973837"/>
            <a:ext cx="18262022" cy="7137255"/>
          </a:xfrm>
          <a:prstGeom prst="rect">
            <a:avLst/>
          </a:prstGeom>
          <a:solidFill>
            <a:schemeClr val="bg1">
              <a:alpha val="5000"/>
            </a:schemeClr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正方形/長方形 9"/>
          <xdr:cNvSpPr/>
        </xdr:nvSpPr>
        <xdr:spPr>
          <a:xfrm>
            <a:off x="9919302" y="57209189"/>
            <a:ext cx="7613073" cy="1355580"/>
          </a:xfrm>
          <a:prstGeom prst="rect">
            <a:avLst/>
          </a:prstGeom>
          <a:solidFill>
            <a:schemeClr val="bg1">
              <a:alpha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2400">
                <a:solidFill>
                  <a:srgbClr val="FF0000"/>
                </a:solidFill>
              </a:rPr>
              <a:t>ここの文字列は編集しないでください</a:t>
            </a:r>
          </a:p>
        </xdr:txBody>
      </xdr:sp>
    </xdr:grpSp>
    <xdr:clientData/>
  </xdr:twoCellAnchor>
  <xdr:twoCellAnchor>
    <xdr:from xmlns:xdr="http://schemas.openxmlformats.org/drawingml/2006/spreadsheetDrawing">
      <xdr:col>6</xdr:col>
      <xdr:colOff>397510</xdr:colOff>
      <xdr:row>10</xdr:row>
      <xdr:rowOff>62230</xdr:rowOff>
    </xdr:from>
    <xdr:to xmlns:xdr="http://schemas.openxmlformats.org/drawingml/2006/spreadsheetDrawing">
      <xdr:col>6</xdr:col>
      <xdr:colOff>472440</xdr:colOff>
      <xdr:row>11</xdr:row>
      <xdr:rowOff>168275</xdr:rowOff>
    </xdr:to>
    <xdr:sp macro="" textlink="">
      <xdr:nvSpPr>
        <xdr:cNvPr id="14" name="図形 11"/>
        <xdr:cNvSpPr/>
      </xdr:nvSpPr>
      <xdr:spPr>
        <a:xfrm>
          <a:off x="3483610" y="2367280"/>
          <a:ext cx="74930" cy="315595"/>
        </a:xfrm>
        <a:prstGeom prst="leftBrace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41</xdr:col>
      <xdr:colOff>327025</xdr:colOff>
      <xdr:row>12</xdr:row>
      <xdr:rowOff>27305</xdr:rowOff>
    </xdr:from>
    <xdr:to xmlns:xdr="http://schemas.openxmlformats.org/drawingml/2006/spreadsheetDrawing">
      <xdr:col>49</xdr:col>
      <xdr:colOff>429260</xdr:colOff>
      <xdr:row>343</xdr:row>
      <xdr:rowOff>0</xdr:rowOff>
    </xdr:to>
    <xdr:grpSp>
      <xdr:nvGrpSpPr>
        <xdr:cNvPr id="3" name="グループ化 4"/>
        <xdr:cNvGrpSpPr/>
      </xdr:nvGrpSpPr>
      <xdr:grpSpPr>
        <a:xfrm>
          <a:off x="21872575" y="2465705"/>
          <a:ext cx="5588635" cy="131601210"/>
          <a:chOff x="24322435" y="2704252"/>
          <a:chExt cx="4538874" cy="52682776"/>
        </a:xfrm>
      </xdr:grpSpPr>
      <xdr:sp macro="" textlink="">
        <xdr:nvSpPr>
          <xdr:cNvPr id="4" name="正方形/長方形 5"/>
          <xdr:cNvSpPr/>
        </xdr:nvSpPr>
        <xdr:spPr>
          <a:xfrm>
            <a:off x="26708657" y="2704252"/>
            <a:ext cx="2152652" cy="52682776"/>
          </a:xfrm>
          <a:prstGeom prst="rect">
            <a:avLst/>
          </a:prstGeom>
          <a:solidFill>
            <a:schemeClr val="bg1">
              <a:alpha val="5000"/>
            </a:schemeClr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6"/>
          <xdr:cNvSpPr/>
        </xdr:nvSpPr>
        <xdr:spPr>
          <a:xfrm>
            <a:off x="24322435" y="3159261"/>
            <a:ext cx="1019175" cy="1913374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eaVert" rtlCol="0" anchor="ctr"/>
          <a:lstStyle/>
          <a:p>
            <a:pPr algn="ctr"/>
            <a:r>
              <a:rPr kumimoji="1" lang="ja-JP" altLang="en-US" sz="2400">
                <a:solidFill>
                  <a:srgbClr val="FF0000"/>
                </a:solidFill>
              </a:rPr>
              <a:t>ここの文字列は編集しないでください</a:t>
            </a:r>
          </a:p>
        </xdr:txBody>
      </xdr:sp>
    </xdr:grpSp>
    <xdr:clientData/>
  </xdr:twoCellAnchor>
  <xdr:twoCellAnchor>
    <xdr:from xmlns:xdr="http://schemas.openxmlformats.org/drawingml/2006/spreadsheetDrawing">
      <xdr:col>0</xdr:col>
      <xdr:colOff>203835</xdr:colOff>
      <xdr:row>352</xdr:row>
      <xdr:rowOff>171450</xdr:rowOff>
    </xdr:from>
    <xdr:to xmlns:xdr="http://schemas.openxmlformats.org/drawingml/2006/spreadsheetDrawing">
      <xdr:col>36</xdr:col>
      <xdr:colOff>274320</xdr:colOff>
      <xdr:row>421</xdr:row>
      <xdr:rowOff>118745</xdr:rowOff>
    </xdr:to>
    <xdr:grpSp>
      <xdr:nvGrpSpPr>
        <xdr:cNvPr id="7" name="グループ化 7"/>
        <xdr:cNvGrpSpPr/>
      </xdr:nvGrpSpPr>
      <xdr:grpSpPr>
        <a:xfrm>
          <a:off x="203835" y="136660255"/>
          <a:ext cx="18358485" cy="118745"/>
          <a:chOff x="7473291" y="55973155"/>
          <a:chExt cx="18262022" cy="7137255"/>
        </a:xfrm>
      </xdr:grpSpPr>
      <xdr:sp macro="" textlink="">
        <xdr:nvSpPr>
          <xdr:cNvPr id="8" name="正方形/長方形 8"/>
          <xdr:cNvSpPr/>
        </xdr:nvSpPr>
        <xdr:spPr>
          <a:xfrm>
            <a:off x="7473291" y="55973155"/>
            <a:ext cx="18262022" cy="7137255"/>
          </a:xfrm>
          <a:prstGeom prst="rect">
            <a:avLst/>
          </a:prstGeom>
          <a:solidFill>
            <a:schemeClr val="bg1">
              <a:alpha val="5000"/>
            </a:schemeClr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9"/>
          <xdr:cNvSpPr/>
        </xdr:nvSpPr>
        <xdr:spPr>
          <a:xfrm>
            <a:off x="10341232" y="56257238"/>
            <a:ext cx="7613073" cy="1355580"/>
          </a:xfrm>
          <a:prstGeom prst="rect">
            <a:avLst/>
          </a:prstGeom>
          <a:solidFill>
            <a:schemeClr val="bg1">
              <a:alpha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2400">
                <a:solidFill>
                  <a:srgbClr val="FF0000"/>
                </a:solidFill>
              </a:rPr>
              <a:t>ここの文字列は編集しないでください</a:t>
            </a:r>
          </a:p>
        </xdr:txBody>
      </xdr:sp>
    </xdr:grpSp>
    <xdr:clientData/>
  </xdr:twoCellAnchor>
  <xdr:twoCellAnchor>
    <xdr:from xmlns:xdr="http://schemas.openxmlformats.org/drawingml/2006/spreadsheetDrawing">
      <xdr:col>6</xdr:col>
      <xdr:colOff>400685</xdr:colOff>
      <xdr:row>10</xdr:row>
      <xdr:rowOff>57785</xdr:rowOff>
    </xdr:from>
    <xdr:to xmlns:xdr="http://schemas.openxmlformats.org/drawingml/2006/spreadsheetDrawing">
      <xdr:col>6</xdr:col>
      <xdr:colOff>474980</xdr:colOff>
      <xdr:row>11</xdr:row>
      <xdr:rowOff>173990</xdr:rowOff>
    </xdr:to>
    <xdr:sp macro="" textlink="">
      <xdr:nvSpPr>
        <xdr:cNvPr id="10" name="図形 8"/>
        <xdr:cNvSpPr/>
      </xdr:nvSpPr>
      <xdr:spPr>
        <a:xfrm>
          <a:off x="3496310" y="2096135"/>
          <a:ext cx="74295" cy="316230"/>
        </a:xfrm>
        <a:prstGeom prst="leftBrace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02_&#27096;&#24335;1-2_&#35336;&#30011;&#12539;&#23455;&#26045;&#24037;&#31243;&#34920;&#65288;R7&#24180;6&#24180;1&#26085;&#25913;&#27491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様式（現場閉所）２"/>
      <sheetName val="【月単位・通期】作成例"/>
      <sheetName val="【月単位・通期】様式（現場閉所）"/>
      <sheetName val="【月単位・通期】様式（交替制）"/>
      <sheetName val="DAY"/>
      <sheetName val="HOL（2027年まで）"/>
    </sheetNames>
    <sheetDataSet>
      <sheetData sheetId="0"/>
      <sheetData sheetId="1"/>
      <sheetData sheetId="2"/>
      <sheetData sheetId="3"/>
      <sheetData sheetId="4">
        <row r="2">
          <cell r="A2">
            <v>45383</v>
          </cell>
          <cell r="B2">
            <v>4</v>
          </cell>
          <cell r="C2">
            <v>1</v>
          </cell>
          <cell r="D2" t="str">
            <v>月</v>
          </cell>
          <cell r="E2" t="str">
            <v/>
          </cell>
        </row>
        <row r="3">
          <cell r="A3">
            <v>45384</v>
          </cell>
          <cell r="B3">
            <v>4</v>
          </cell>
          <cell r="C3">
            <v>2</v>
          </cell>
          <cell r="D3" t="str">
            <v>火</v>
          </cell>
          <cell r="E3" t="str">
            <v/>
          </cell>
        </row>
        <row r="4">
          <cell r="A4">
            <v>45385</v>
          </cell>
          <cell r="B4">
            <v>4</v>
          </cell>
          <cell r="C4">
            <v>3</v>
          </cell>
          <cell r="D4" t="str">
            <v>水</v>
          </cell>
          <cell r="E4" t="str">
            <v/>
          </cell>
        </row>
        <row r="5">
          <cell r="A5">
            <v>45386</v>
          </cell>
          <cell r="B5">
            <v>4</v>
          </cell>
          <cell r="C5">
            <v>4</v>
          </cell>
          <cell r="D5" t="str">
            <v>木</v>
          </cell>
          <cell r="E5" t="str">
            <v/>
          </cell>
        </row>
        <row r="6">
          <cell r="A6">
            <v>45387</v>
          </cell>
          <cell r="B6">
            <v>4</v>
          </cell>
          <cell r="C6">
            <v>5</v>
          </cell>
          <cell r="D6" t="str">
            <v>金</v>
          </cell>
          <cell r="E6" t="str">
            <v/>
          </cell>
        </row>
        <row r="7">
          <cell r="A7">
            <v>45388</v>
          </cell>
          <cell r="B7">
            <v>4</v>
          </cell>
          <cell r="C7">
            <v>6</v>
          </cell>
          <cell r="D7" t="str">
            <v>土</v>
          </cell>
          <cell r="E7" t="str">
            <v/>
          </cell>
        </row>
        <row r="8">
          <cell r="A8">
            <v>45389</v>
          </cell>
          <cell r="B8">
            <v>4</v>
          </cell>
          <cell r="C8">
            <v>7</v>
          </cell>
          <cell r="D8" t="str">
            <v>日</v>
          </cell>
          <cell r="E8" t="str">
            <v/>
          </cell>
        </row>
        <row r="9">
          <cell r="A9">
            <v>45390</v>
          </cell>
          <cell r="B9">
            <v>4</v>
          </cell>
          <cell r="C9">
            <v>8</v>
          </cell>
          <cell r="D9" t="str">
            <v>月</v>
          </cell>
          <cell r="E9" t="str">
            <v/>
          </cell>
        </row>
        <row r="10">
          <cell r="A10">
            <v>45391</v>
          </cell>
          <cell r="B10">
            <v>4</v>
          </cell>
          <cell r="C10">
            <v>9</v>
          </cell>
          <cell r="D10" t="str">
            <v>火</v>
          </cell>
          <cell r="E10" t="str">
            <v/>
          </cell>
        </row>
        <row r="11">
          <cell r="A11">
            <v>45392</v>
          </cell>
          <cell r="B11">
            <v>4</v>
          </cell>
          <cell r="C11">
            <v>10</v>
          </cell>
          <cell r="D11" t="str">
            <v>水</v>
          </cell>
          <cell r="E11" t="str">
            <v/>
          </cell>
        </row>
        <row r="12">
          <cell r="A12">
            <v>45393</v>
          </cell>
          <cell r="B12">
            <v>4</v>
          </cell>
          <cell r="C12">
            <v>11</v>
          </cell>
          <cell r="D12" t="str">
            <v>木</v>
          </cell>
          <cell r="E12" t="str">
            <v/>
          </cell>
        </row>
        <row r="13">
          <cell r="A13">
            <v>45394</v>
          </cell>
          <cell r="B13">
            <v>4</v>
          </cell>
          <cell r="C13">
            <v>12</v>
          </cell>
          <cell r="D13" t="str">
            <v>金</v>
          </cell>
          <cell r="E13" t="str">
            <v/>
          </cell>
        </row>
        <row r="14">
          <cell r="A14">
            <v>45395</v>
          </cell>
          <cell r="B14">
            <v>4</v>
          </cell>
          <cell r="C14">
            <v>13</v>
          </cell>
          <cell r="D14" t="str">
            <v>土</v>
          </cell>
          <cell r="E14" t="str">
            <v/>
          </cell>
        </row>
        <row r="15">
          <cell r="A15">
            <v>45396</v>
          </cell>
          <cell r="B15">
            <v>4</v>
          </cell>
          <cell r="C15">
            <v>14</v>
          </cell>
          <cell r="D15" t="str">
            <v>日</v>
          </cell>
          <cell r="E15" t="str">
            <v/>
          </cell>
        </row>
        <row r="16">
          <cell r="A16">
            <v>45397</v>
          </cell>
          <cell r="B16">
            <v>4</v>
          </cell>
          <cell r="C16">
            <v>15</v>
          </cell>
          <cell r="D16" t="str">
            <v>月</v>
          </cell>
          <cell r="E16" t="str">
            <v/>
          </cell>
        </row>
        <row r="17">
          <cell r="A17">
            <v>45398</v>
          </cell>
          <cell r="B17">
            <v>4</v>
          </cell>
          <cell r="C17">
            <v>16</v>
          </cell>
          <cell r="D17" t="str">
            <v>火</v>
          </cell>
          <cell r="E17" t="str">
            <v/>
          </cell>
        </row>
        <row r="18">
          <cell r="A18">
            <v>45399</v>
          </cell>
          <cell r="B18">
            <v>4</v>
          </cell>
          <cell r="C18">
            <v>17</v>
          </cell>
          <cell r="D18" t="str">
            <v>水</v>
          </cell>
          <cell r="E18" t="str">
            <v/>
          </cell>
        </row>
        <row r="19">
          <cell r="A19">
            <v>45400</v>
          </cell>
          <cell r="B19">
            <v>4</v>
          </cell>
          <cell r="C19">
            <v>18</v>
          </cell>
          <cell r="D19" t="str">
            <v>木</v>
          </cell>
          <cell r="E19" t="str">
            <v/>
          </cell>
        </row>
        <row r="20">
          <cell r="A20">
            <v>45401</v>
          </cell>
          <cell r="B20">
            <v>4</v>
          </cell>
          <cell r="C20">
            <v>19</v>
          </cell>
          <cell r="D20" t="str">
            <v>金</v>
          </cell>
          <cell r="E20" t="str">
            <v/>
          </cell>
        </row>
        <row r="21">
          <cell r="A21">
            <v>45402</v>
          </cell>
          <cell r="B21">
            <v>4</v>
          </cell>
          <cell r="C21">
            <v>20</v>
          </cell>
          <cell r="D21" t="str">
            <v>土</v>
          </cell>
          <cell r="E21" t="str">
            <v/>
          </cell>
        </row>
        <row r="22">
          <cell r="A22">
            <v>45403</v>
          </cell>
          <cell r="B22">
            <v>4</v>
          </cell>
          <cell r="C22">
            <v>21</v>
          </cell>
          <cell r="D22" t="str">
            <v>日</v>
          </cell>
          <cell r="E22" t="str">
            <v/>
          </cell>
        </row>
        <row r="23">
          <cell r="A23">
            <v>45404</v>
          </cell>
          <cell r="B23">
            <v>4</v>
          </cell>
          <cell r="C23">
            <v>22</v>
          </cell>
          <cell r="D23" t="str">
            <v>月</v>
          </cell>
          <cell r="E23" t="str">
            <v/>
          </cell>
        </row>
        <row r="24">
          <cell r="A24">
            <v>45405</v>
          </cell>
          <cell r="B24">
            <v>4</v>
          </cell>
          <cell r="C24">
            <v>23</v>
          </cell>
          <cell r="D24" t="str">
            <v>火</v>
          </cell>
          <cell r="E24" t="str">
            <v/>
          </cell>
        </row>
        <row r="25">
          <cell r="A25">
            <v>45406</v>
          </cell>
          <cell r="B25">
            <v>4</v>
          </cell>
          <cell r="C25">
            <v>24</v>
          </cell>
          <cell r="D25" t="str">
            <v>水</v>
          </cell>
          <cell r="E25" t="str">
            <v/>
          </cell>
        </row>
        <row r="26">
          <cell r="A26">
            <v>45407</v>
          </cell>
          <cell r="B26">
            <v>4</v>
          </cell>
          <cell r="C26">
            <v>25</v>
          </cell>
          <cell r="D26" t="str">
            <v>木</v>
          </cell>
          <cell r="E26" t="str">
            <v/>
          </cell>
        </row>
        <row r="27">
          <cell r="A27">
            <v>45408</v>
          </cell>
          <cell r="B27">
            <v>4</v>
          </cell>
          <cell r="C27">
            <v>26</v>
          </cell>
          <cell r="D27" t="str">
            <v>金</v>
          </cell>
          <cell r="E27" t="str">
            <v/>
          </cell>
        </row>
        <row r="28">
          <cell r="A28">
            <v>45409</v>
          </cell>
          <cell r="B28">
            <v>4</v>
          </cell>
          <cell r="C28">
            <v>27</v>
          </cell>
          <cell r="D28" t="str">
            <v>土</v>
          </cell>
          <cell r="E28" t="str">
            <v/>
          </cell>
        </row>
        <row r="29">
          <cell r="A29">
            <v>45410</v>
          </cell>
          <cell r="B29">
            <v>4</v>
          </cell>
          <cell r="C29">
            <v>28</v>
          </cell>
          <cell r="D29" t="str">
            <v>日</v>
          </cell>
          <cell r="E29" t="str">
            <v/>
          </cell>
        </row>
        <row r="30">
          <cell r="A30">
            <v>45411</v>
          </cell>
          <cell r="B30">
            <v>4</v>
          </cell>
          <cell r="C30">
            <v>29</v>
          </cell>
          <cell r="D30" t="str">
            <v>月</v>
          </cell>
          <cell r="E30" t="str">
            <v>昭和の日</v>
          </cell>
        </row>
        <row r="31">
          <cell r="A31">
            <v>45412</v>
          </cell>
          <cell r="B31">
            <v>4</v>
          </cell>
          <cell r="C31">
            <v>30</v>
          </cell>
          <cell r="D31" t="str">
            <v>火</v>
          </cell>
          <cell r="E31" t="str">
            <v/>
          </cell>
        </row>
        <row r="32">
          <cell r="A32">
            <v>45413</v>
          </cell>
          <cell r="B32">
            <v>5</v>
          </cell>
          <cell r="C32">
            <v>1</v>
          </cell>
          <cell r="D32" t="str">
            <v>水</v>
          </cell>
          <cell r="E32" t="str">
            <v/>
          </cell>
        </row>
        <row r="33">
          <cell r="A33">
            <v>45414</v>
          </cell>
          <cell r="B33">
            <v>5</v>
          </cell>
          <cell r="C33">
            <v>2</v>
          </cell>
          <cell r="D33" t="str">
            <v>木</v>
          </cell>
          <cell r="E33" t="str">
            <v/>
          </cell>
        </row>
        <row r="34">
          <cell r="A34">
            <v>45415</v>
          </cell>
          <cell r="B34">
            <v>5</v>
          </cell>
          <cell r="C34">
            <v>3</v>
          </cell>
          <cell r="D34" t="str">
            <v>金</v>
          </cell>
          <cell r="E34" t="str">
            <v>憲法記念日</v>
          </cell>
        </row>
        <row r="35">
          <cell r="A35">
            <v>45416</v>
          </cell>
          <cell r="B35">
            <v>5</v>
          </cell>
          <cell r="C35">
            <v>4</v>
          </cell>
          <cell r="D35" t="str">
            <v>土</v>
          </cell>
          <cell r="E35" t="str">
            <v>みどりの日</v>
          </cell>
        </row>
        <row r="36">
          <cell r="A36">
            <v>45417</v>
          </cell>
          <cell r="B36">
            <v>5</v>
          </cell>
          <cell r="C36">
            <v>5</v>
          </cell>
          <cell r="D36" t="str">
            <v>日</v>
          </cell>
          <cell r="E36" t="str">
            <v>こどもの日</v>
          </cell>
        </row>
        <row r="37">
          <cell r="A37">
            <v>45418</v>
          </cell>
          <cell r="B37">
            <v>5</v>
          </cell>
          <cell r="C37">
            <v>6</v>
          </cell>
          <cell r="D37" t="str">
            <v>月</v>
          </cell>
          <cell r="E37" t="str">
            <v>振替休日</v>
          </cell>
        </row>
        <row r="38">
          <cell r="A38">
            <v>45419</v>
          </cell>
          <cell r="B38">
            <v>5</v>
          </cell>
          <cell r="C38">
            <v>7</v>
          </cell>
          <cell r="D38" t="str">
            <v>火</v>
          </cell>
          <cell r="E38" t="str">
            <v/>
          </cell>
        </row>
        <row r="39">
          <cell r="A39">
            <v>45420</v>
          </cell>
          <cell r="B39">
            <v>5</v>
          </cell>
          <cell r="C39">
            <v>8</v>
          </cell>
          <cell r="D39" t="str">
            <v>水</v>
          </cell>
          <cell r="E39" t="str">
            <v/>
          </cell>
        </row>
        <row r="40">
          <cell r="A40">
            <v>45421</v>
          </cell>
          <cell r="B40">
            <v>5</v>
          </cell>
          <cell r="C40">
            <v>9</v>
          </cell>
          <cell r="D40" t="str">
            <v>木</v>
          </cell>
          <cell r="E40" t="str">
            <v/>
          </cell>
        </row>
        <row r="41">
          <cell r="A41">
            <v>45422</v>
          </cell>
          <cell r="B41">
            <v>5</v>
          </cell>
          <cell r="C41">
            <v>10</v>
          </cell>
          <cell r="D41" t="str">
            <v>金</v>
          </cell>
          <cell r="E41" t="str">
            <v/>
          </cell>
        </row>
        <row r="42">
          <cell r="A42">
            <v>45423</v>
          </cell>
          <cell r="B42">
            <v>5</v>
          </cell>
          <cell r="C42">
            <v>11</v>
          </cell>
          <cell r="D42" t="str">
            <v>土</v>
          </cell>
          <cell r="E42" t="str">
            <v/>
          </cell>
        </row>
        <row r="43">
          <cell r="A43">
            <v>45424</v>
          </cell>
          <cell r="B43">
            <v>5</v>
          </cell>
          <cell r="C43">
            <v>12</v>
          </cell>
          <cell r="D43" t="str">
            <v>日</v>
          </cell>
          <cell r="E43" t="str">
            <v/>
          </cell>
        </row>
        <row r="44">
          <cell r="A44">
            <v>45425</v>
          </cell>
          <cell r="B44">
            <v>5</v>
          </cell>
          <cell r="C44">
            <v>13</v>
          </cell>
          <cell r="D44" t="str">
            <v>月</v>
          </cell>
          <cell r="E44" t="str">
            <v/>
          </cell>
        </row>
        <row r="45">
          <cell r="A45">
            <v>45426</v>
          </cell>
          <cell r="B45">
            <v>5</v>
          </cell>
          <cell r="C45">
            <v>14</v>
          </cell>
          <cell r="D45" t="str">
            <v>火</v>
          </cell>
          <cell r="E45" t="str">
            <v/>
          </cell>
        </row>
        <row r="46">
          <cell r="A46">
            <v>45427</v>
          </cell>
          <cell r="B46">
            <v>5</v>
          </cell>
          <cell r="C46">
            <v>15</v>
          </cell>
          <cell r="D46" t="str">
            <v>水</v>
          </cell>
          <cell r="E46" t="str">
            <v/>
          </cell>
        </row>
        <row r="47">
          <cell r="A47">
            <v>45428</v>
          </cell>
          <cell r="B47">
            <v>5</v>
          </cell>
          <cell r="C47">
            <v>16</v>
          </cell>
          <cell r="D47" t="str">
            <v>木</v>
          </cell>
          <cell r="E47" t="str">
            <v/>
          </cell>
        </row>
        <row r="48">
          <cell r="A48">
            <v>45429</v>
          </cell>
          <cell r="B48">
            <v>5</v>
          </cell>
          <cell r="C48">
            <v>17</v>
          </cell>
          <cell r="D48" t="str">
            <v>金</v>
          </cell>
          <cell r="E48" t="str">
            <v/>
          </cell>
        </row>
        <row r="49">
          <cell r="A49">
            <v>45430</v>
          </cell>
          <cell r="B49">
            <v>5</v>
          </cell>
          <cell r="C49">
            <v>18</v>
          </cell>
          <cell r="D49" t="str">
            <v>土</v>
          </cell>
          <cell r="E49" t="str">
            <v/>
          </cell>
        </row>
        <row r="50">
          <cell r="A50">
            <v>45431</v>
          </cell>
          <cell r="B50">
            <v>5</v>
          </cell>
          <cell r="C50">
            <v>19</v>
          </cell>
          <cell r="D50" t="str">
            <v>日</v>
          </cell>
          <cell r="E50" t="str">
            <v/>
          </cell>
        </row>
        <row r="51">
          <cell r="A51">
            <v>45432</v>
          </cell>
          <cell r="B51">
            <v>5</v>
          </cell>
          <cell r="C51">
            <v>20</v>
          </cell>
          <cell r="D51" t="str">
            <v>月</v>
          </cell>
          <cell r="E51" t="str">
            <v/>
          </cell>
        </row>
        <row r="52">
          <cell r="A52">
            <v>45433</v>
          </cell>
          <cell r="B52">
            <v>5</v>
          </cell>
          <cell r="C52">
            <v>21</v>
          </cell>
          <cell r="D52" t="str">
            <v>火</v>
          </cell>
          <cell r="E52" t="str">
            <v/>
          </cell>
        </row>
        <row r="53">
          <cell r="A53">
            <v>45434</v>
          </cell>
          <cell r="B53">
            <v>5</v>
          </cell>
          <cell r="C53">
            <v>22</v>
          </cell>
          <cell r="D53" t="str">
            <v>水</v>
          </cell>
          <cell r="E53" t="str">
            <v/>
          </cell>
        </row>
        <row r="54">
          <cell r="A54">
            <v>45435</v>
          </cell>
          <cell r="B54">
            <v>5</v>
          </cell>
          <cell r="C54">
            <v>23</v>
          </cell>
          <cell r="D54" t="str">
            <v>木</v>
          </cell>
          <cell r="E54" t="str">
            <v/>
          </cell>
        </row>
        <row r="55">
          <cell r="A55">
            <v>45436</v>
          </cell>
          <cell r="B55">
            <v>5</v>
          </cell>
          <cell r="C55">
            <v>24</v>
          </cell>
          <cell r="D55" t="str">
            <v>金</v>
          </cell>
          <cell r="E55" t="str">
            <v/>
          </cell>
        </row>
        <row r="56">
          <cell r="A56">
            <v>45437</v>
          </cell>
          <cell r="B56">
            <v>5</v>
          </cell>
          <cell r="C56">
            <v>25</v>
          </cell>
          <cell r="D56" t="str">
            <v>土</v>
          </cell>
          <cell r="E56" t="str">
            <v/>
          </cell>
        </row>
        <row r="57">
          <cell r="A57">
            <v>45438</v>
          </cell>
          <cell r="B57">
            <v>5</v>
          </cell>
          <cell r="C57">
            <v>26</v>
          </cell>
          <cell r="D57" t="str">
            <v>日</v>
          </cell>
          <cell r="E57" t="str">
            <v/>
          </cell>
        </row>
        <row r="58">
          <cell r="A58">
            <v>45439</v>
          </cell>
          <cell r="B58">
            <v>5</v>
          </cell>
          <cell r="C58">
            <v>27</v>
          </cell>
          <cell r="D58" t="str">
            <v>月</v>
          </cell>
          <cell r="E58" t="str">
            <v/>
          </cell>
        </row>
        <row r="59">
          <cell r="A59">
            <v>45440</v>
          </cell>
          <cell r="B59">
            <v>5</v>
          </cell>
          <cell r="C59">
            <v>28</v>
          </cell>
          <cell r="D59" t="str">
            <v>火</v>
          </cell>
          <cell r="E59" t="str">
            <v/>
          </cell>
        </row>
        <row r="60">
          <cell r="A60">
            <v>45441</v>
          </cell>
          <cell r="B60">
            <v>5</v>
          </cell>
          <cell r="C60">
            <v>29</v>
          </cell>
          <cell r="D60" t="str">
            <v>水</v>
          </cell>
          <cell r="E60" t="str">
            <v/>
          </cell>
        </row>
        <row r="61">
          <cell r="A61">
            <v>45442</v>
          </cell>
          <cell r="B61">
            <v>5</v>
          </cell>
          <cell r="C61">
            <v>30</v>
          </cell>
          <cell r="D61" t="str">
            <v>木</v>
          </cell>
          <cell r="E61" t="str">
            <v/>
          </cell>
        </row>
        <row r="62">
          <cell r="A62">
            <v>45443</v>
          </cell>
          <cell r="B62">
            <v>5</v>
          </cell>
          <cell r="C62">
            <v>31</v>
          </cell>
          <cell r="D62" t="str">
            <v>金</v>
          </cell>
          <cell r="E62" t="str">
            <v/>
          </cell>
        </row>
        <row r="63">
          <cell r="A63">
            <v>45444</v>
          </cell>
          <cell r="B63">
            <v>6</v>
          </cell>
          <cell r="C63">
            <v>1</v>
          </cell>
          <cell r="D63" t="str">
            <v>土</v>
          </cell>
          <cell r="E63" t="str">
            <v/>
          </cell>
        </row>
        <row r="64">
          <cell r="A64">
            <v>45445</v>
          </cell>
          <cell r="B64">
            <v>6</v>
          </cell>
          <cell r="C64">
            <v>2</v>
          </cell>
          <cell r="D64" t="str">
            <v>日</v>
          </cell>
          <cell r="E64" t="str">
            <v/>
          </cell>
        </row>
        <row r="65">
          <cell r="A65">
            <v>45446</v>
          </cell>
          <cell r="B65">
            <v>6</v>
          </cell>
          <cell r="C65">
            <v>3</v>
          </cell>
          <cell r="D65" t="str">
            <v>月</v>
          </cell>
          <cell r="E65" t="str">
            <v/>
          </cell>
        </row>
        <row r="66">
          <cell r="A66">
            <v>45447</v>
          </cell>
          <cell r="B66">
            <v>6</v>
          </cell>
          <cell r="C66">
            <v>4</v>
          </cell>
          <cell r="D66" t="str">
            <v>火</v>
          </cell>
          <cell r="E66" t="str">
            <v/>
          </cell>
        </row>
        <row r="67">
          <cell r="A67">
            <v>45448</v>
          </cell>
          <cell r="B67">
            <v>6</v>
          </cell>
          <cell r="C67">
            <v>5</v>
          </cell>
          <cell r="D67" t="str">
            <v>水</v>
          </cell>
          <cell r="E67" t="str">
            <v/>
          </cell>
        </row>
        <row r="68">
          <cell r="A68">
            <v>45449</v>
          </cell>
          <cell r="B68">
            <v>6</v>
          </cell>
          <cell r="C68">
            <v>6</v>
          </cell>
          <cell r="D68" t="str">
            <v>木</v>
          </cell>
          <cell r="E68" t="str">
            <v/>
          </cell>
        </row>
        <row r="69">
          <cell r="A69">
            <v>45450</v>
          </cell>
          <cell r="B69">
            <v>6</v>
          </cell>
          <cell r="C69">
            <v>7</v>
          </cell>
          <cell r="D69" t="str">
            <v>金</v>
          </cell>
          <cell r="E69" t="str">
            <v/>
          </cell>
        </row>
        <row r="70">
          <cell r="A70">
            <v>45451</v>
          </cell>
          <cell r="B70">
            <v>6</v>
          </cell>
          <cell r="C70">
            <v>8</v>
          </cell>
          <cell r="D70" t="str">
            <v>土</v>
          </cell>
          <cell r="E70" t="str">
            <v/>
          </cell>
        </row>
        <row r="71">
          <cell r="A71">
            <v>45452</v>
          </cell>
          <cell r="B71">
            <v>6</v>
          </cell>
          <cell r="C71">
            <v>9</v>
          </cell>
          <cell r="D71" t="str">
            <v>日</v>
          </cell>
          <cell r="E71" t="str">
            <v/>
          </cell>
        </row>
        <row r="72">
          <cell r="A72">
            <v>45453</v>
          </cell>
          <cell r="B72">
            <v>6</v>
          </cell>
          <cell r="C72">
            <v>10</v>
          </cell>
          <cell r="D72" t="str">
            <v>月</v>
          </cell>
          <cell r="E72" t="str">
            <v/>
          </cell>
        </row>
        <row r="73">
          <cell r="A73">
            <v>45454</v>
          </cell>
          <cell r="B73">
            <v>6</v>
          </cell>
          <cell r="C73">
            <v>11</v>
          </cell>
          <cell r="D73" t="str">
            <v>火</v>
          </cell>
          <cell r="E73" t="str">
            <v/>
          </cell>
        </row>
        <row r="74">
          <cell r="A74">
            <v>45455</v>
          </cell>
          <cell r="B74">
            <v>6</v>
          </cell>
          <cell r="C74">
            <v>12</v>
          </cell>
          <cell r="D74" t="str">
            <v>水</v>
          </cell>
          <cell r="E74" t="str">
            <v/>
          </cell>
        </row>
        <row r="75">
          <cell r="A75">
            <v>45456</v>
          </cell>
          <cell r="B75">
            <v>6</v>
          </cell>
          <cell r="C75">
            <v>13</v>
          </cell>
          <cell r="D75" t="str">
            <v>木</v>
          </cell>
          <cell r="E75" t="str">
            <v/>
          </cell>
        </row>
        <row r="76">
          <cell r="A76">
            <v>45457</v>
          </cell>
          <cell r="B76">
            <v>6</v>
          </cell>
          <cell r="C76">
            <v>14</v>
          </cell>
          <cell r="D76" t="str">
            <v>金</v>
          </cell>
          <cell r="E76" t="str">
            <v/>
          </cell>
        </row>
        <row r="77">
          <cell r="A77">
            <v>45458</v>
          </cell>
          <cell r="B77">
            <v>6</v>
          </cell>
          <cell r="C77">
            <v>15</v>
          </cell>
          <cell r="D77" t="str">
            <v>土</v>
          </cell>
          <cell r="E77" t="str">
            <v/>
          </cell>
        </row>
        <row r="78">
          <cell r="A78">
            <v>45459</v>
          </cell>
          <cell r="B78">
            <v>6</v>
          </cell>
          <cell r="C78">
            <v>16</v>
          </cell>
          <cell r="D78" t="str">
            <v>日</v>
          </cell>
          <cell r="E78" t="str">
            <v/>
          </cell>
        </row>
        <row r="79">
          <cell r="A79">
            <v>45460</v>
          </cell>
          <cell r="B79">
            <v>6</v>
          </cell>
          <cell r="C79">
            <v>17</v>
          </cell>
          <cell r="D79" t="str">
            <v>月</v>
          </cell>
          <cell r="E79" t="str">
            <v/>
          </cell>
        </row>
        <row r="80">
          <cell r="A80">
            <v>45461</v>
          </cell>
          <cell r="B80">
            <v>6</v>
          </cell>
          <cell r="C80">
            <v>18</v>
          </cell>
          <cell r="D80" t="str">
            <v>火</v>
          </cell>
          <cell r="E80" t="str">
            <v/>
          </cell>
        </row>
        <row r="81">
          <cell r="A81">
            <v>45462</v>
          </cell>
          <cell r="B81">
            <v>6</v>
          </cell>
          <cell r="C81">
            <v>19</v>
          </cell>
          <cell r="D81" t="str">
            <v>水</v>
          </cell>
          <cell r="E81" t="str">
            <v/>
          </cell>
        </row>
        <row r="82">
          <cell r="A82">
            <v>45463</v>
          </cell>
          <cell r="B82">
            <v>6</v>
          </cell>
          <cell r="C82">
            <v>20</v>
          </cell>
          <cell r="D82" t="str">
            <v>木</v>
          </cell>
          <cell r="E82" t="str">
            <v/>
          </cell>
        </row>
        <row r="83">
          <cell r="A83">
            <v>45464</v>
          </cell>
          <cell r="B83">
            <v>6</v>
          </cell>
          <cell r="C83">
            <v>21</v>
          </cell>
          <cell r="D83" t="str">
            <v>金</v>
          </cell>
          <cell r="E83" t="str">
            <v/>
          </cell>
        </row>
        <row r="84">
          <cell r="A84">
            <v>45465</v>
          </cell>
          <cell r="B84">
            <v>6</v>
          </cell>
          <cell r="C84">
            <v>22</v>
          </cell>
          <cell r="D84" t="str">
            <v>土</v>
          </cell>
          <cell r="E84" t="str">
            <v/>
          </cell>
        </row>
        <row r="85">
          <cell r="A85">
            <v>45466</v>
          </cell>
          <cell r="B85">
            <v>6</v>
          </cell>
          <cell r="C85">
            <v>23</v>
          </cell>
          <cell r="D85" t="str">
            <v>日</v>
          </cell>
          <cell r="E85" t="str">
            <v/>
          </cell>
        </row>
        <row r="86">
          <cell r="A86">
            <v>45467</v>
          </cell>
          <cell r="B86">
            <v>6</v>
          </cell>
          <cell r="C86">
            <v>24</v>
          </cell>
          <cell r="D86" t="str">
            <v>月</v>
          </cell>
          <cell r="E86" t="str">
            <v/>
          </cell>
        </row>
        <row r="87">
          <cell r="A87">
            <v>45468</v>
          </cell>
          <cell r="B87">
            <v>6</v>
          </cell>
          <cell r="C87">
            <v>25</v>
          </cell>
          <cell r="D87" t="str">
            <v>火</v>
          </cell>
          <cell r="E87" t="str">
            <v/>
          </cell>
        </row>
        <row r="88">
          <cell r="A88">
            <v>45469</v>
          </cell>
          <cell r="B88">
            <v>6</v>
          </cell>
          <cell r="C88">
            <v>26</v>
          </cell>
          <cell r="D88" t="str">
            <v>水</v>
          </cell>
          <cell r="E88" t="str">
            <v/>
          </cell>
        </row>
        <row r="89">
          <cell r="A89">
            <v>45470</v>
          </cell>
          <cell r="B89">
            <v>6</v>
          </cell>
          <cell r="C89">
            <v>27</v>
          </cell>
          <cell r="D89" t="str">
            <v>木</v>
          </cell>
          <cell r="E89" t="str">
            <v/>
          </cell>
        </row>
        <row r="90">
          <cell r="A90">
            <v>45471</v>
          </cell>
          <cell r="B90">
            <v>6</v>
          </cell>
          <cell r="C90">
            <v>28</v>
          </cell>
          <cell r="D90" t="str">
            <v>金</v>
          </cell>
          <cell r="E90" t="str">
            <v/>
          </cell>
        </row>
        <row r="91">
          <cell r="A91">
            <v>45472</v>
          </cell>
          <cell r="B91">
            <v>6</v>
          </cell>
          <cell r="C91">
            <v>29</v>
          </cell>
          <cell r="D91" t="str">
            <v>土</v>
          </cell>
          <cell r="E91" t="str">
            <v/>
          </cell>
        </row>
        <row r="92">
          <cell r="A92">
            <v>45473</v>
          </cell>
          <cell r="B92">
            <v>6</v>
          </cell>
          <cell r="C92">
            <v>30</v>
          </cell>
          <cell r="D92" t="str">
            <v>日</v>
          </cell>
          <cell r="E92" t="str">
            <v/>
          </cell>
        </row>
        <row r="93">
          <cell r="A93">
            <v>45474</v>
          </cell>
          <cell r="B93">
            <v>7</v>
          </cell>
          <cell r="C93">
            <v>1</v>
          </cell>
          <cell r="D93" t="str">
            <v>月</v>
          </cell>
          <cell r="E93" t="str">
            <v/>
          </cell>
        </row>
        <row r="94">
          <cell r="A94">
            <v>45475</v>
          </cell>
          <cell r="B94">
            <v>7</v>
          </cell>
          <cell r="C94">
            <v>2</v>
          </cell>
          <cell r="D94" t="str">
            <v>火</v>
          </cell>
          <cell r="E94" t="str">
            <v/>
          </cell>
        </row>
        <row r="95">
          <cell r="A95">
            <v>45476</v>
          </cell>
          <cell r="B95">
            <v>7</v>
          </cell>
          <cell r="C95">
            <v>3</v>
          </cell>
          <cell r="D95" t="str">
            <v>水</v>
          </cell>
          <cell r="E95" t="str">
            <v/>
          </cell>
        </row>
        <row r="96">
          <cell r="A96">
            <v>45477</v>
          </cell>
          <cell r="B96">
            <v>7</v>
          </cell>
          <cell r="C96">
            <v>4</v>
          </cell>
          <cell r="D96" t="str">
            <v>木</v>
          </cell>
          <cell r="E96" t="str">
            <v/>
          </cell>
        </row>
        <row r="97">
          <cell r="A97">
            <v>45478</v>
          </cell>
          <cell r="B97">
            <v>7</v>
          </cell>
          <cell r="C97">
            <v>5</v>
          </cell>
          <cell r="D97" t="str">
            <v>金</v>
          </cell>
          <cell r="E97" t="str">
            <v/>
          </cell>
        </row>
        <row r="98">
          <cell r="A98">
            <v>45479</v>
          </cell>
          <cell r="B98">
            <v>7</v>
          </cell>
          <cell r="C98">
            <v>6</v>
          </cell>
          <cell r="D98" t="str">
            <v>土</v>
          </cell>
          <cell r="E98" t="str">
            <v/>
          </cell>
        </row>
        <row r="99">
          <cell r="A99">
            <v>45480</v>
          </cell>
          <cell r="B99">
            <v>7</v>
          </cell>
          <cell r="C99">
            <v>7</v>
          </cell>
          <cell r="D99" t="str">
            <v>日</v>
          </cell>
          <cell r="E99" t="str">
            <v/>
          </cell>
        </row>
        <row r="100">
          <cell r="A100">
            <v>45481</v>
          </cell>
          <cell r="B100">
            <v>7</v>
          </cell>
          <cell r="C100">
            <v>8</v>
          </cell>
          <cell r="D100" t="str">
            <v>月</v>
          </cell>
          <cell r="E100" t="str">
            <v/>
          </cell>
        </row>
        <row r="101">
          <cell r="A101">
            <v>45482</v>
          </cell>
          <cell r="B101">
            <v>7</v>
          </cell>
          <cell r="C101">
            <v>9</v>
          </cell>
          <cell r="D101" t="str">
            <v>火</v>
          </cell>
          <cell r="E101" t="str">
            <v/>
          </cell>
        </row>
        <row r="102">
          <cell r="A102">
            <v>45483</v>
          </cell>
          <cell r="B102">
            <v>7</v>
          </cell>
          <cell r="C102">
            <v>10</v>
          </cell>
          <cell r="D102" t="str">
            <v>水</v>
          </cell>
          <cell r="E102" t="str">
            <v/>
          </cell>
        </row>
        <row r="103">
          <cell r="A103">
            <v>45484</v>
          </cell>
          <cell r="B103">
            <v>7</v>
          </cell>
          <cell r="C103">
            <v>11</v>
          </cell>
          <cell r="D103" t="str">
            <v>木</v>
          </cell>
          <cell r="E103" t="str">
            <v/>
          </cell>
        </row>
        <row r="104">
          <cell r="A104">
            <v>45485</v>
          </cell>
          <cell r="B104">
            <v>7</v>
          </cell>
          <cell r="C104">
            <v>12</v>
          </cell>
          <cell r="D104" t="str">
            <v>金</v>
          </cell>
          <cell r="E104" t="str">
            <v/>
          </cell>
        </row>
        <row r="105">
          <cell r="A105">
            <v>45486</v>
          </cell>
          <cell r="B105">
            <v>7</v>
          </cell>
          <cell r="C105">
            <v>13</v>
          </cell>
          <cell r="D105" t="str">
            <v>土</v>
          </cell>
          <cell r="E105" t="str">
            <v/>
          </cell>
        </row>
        <row r="106">
          <cell r="A106">
            <v>45487</v>
          </cell>
          <cell r="B106">
            <v>7</v>
          </cell>
          <cell r="C106">
            <v>14</v>
          </cell>
          <cell r="D106" t="str">
            <v>日</v>
          </cell>
          <cell r="E106" t="str">
            <v/>
          </cell>
        </row>
        <row r="107">
          <cell r="A107">
            <v>45488</v>
          </cell>
          <cell r="B107">
            <v>7</v>
          </cell>
          <cell r="C107">
            <v>15</v>
          </cell>
          <cell r="D107" t="str">
            <v>月</v>
          </cell>
          <cell r="E107" t="str">
            <v>海の日</v>
          </cell>
        </row>
        <row r="108">
          <cell r="A108">
            <v>45489</v>
          </cell>
          <cell r="B108">
            <v>7</v>
          </cell>
          <cell r="C108">
            <v>16</v>
          </cell>
          <cell r="D108" t="str">
            <v>火</v>
          </cell>
          <cell r="E108" t="str">
            <v/>
          </cell>
        </row>
        <row r="109">
          <cell r="A109">
            <v>45490</v>
          </cell>
          <cell r="B109">
            <v>7</v>
          </cell>
          <cell r="C109">
            <v>17</v>
          </cell>
          <cell r="D109" t="str">
            <v>水</v>
          </cell>
          <cell r="E109" t="str">
            <v/>
          </cell>
        </row>
        <row r="110">
          <cell r="A110">
            <v>45491</v>
          </cell>
          <cell r="B110">
            <v>7</v>
          </cell>
          <cell r="C110">
            <v>18</v>
          </cell>
          <cell r="D110" t="str">
            <v>木</v>
          </cell>
          <cell r="E110" t="str">
            <v/>
          </cell>
        </row>
        <row r="111">
          <cell r="A111">
            <v>45492</v>
          </cell>
          <cell r="B111">
            <v>7</v>
          </cell>
          <cell r="C111">
            <v>19</v>
          </cell>
          <cell r="D111" t="str">
            <v>金</v>
          </cell>
          <cell r="E111" t="str">
            <v/>
          </cell>
        </row>
        <row r="112">
          <cell r="A112">
            <v>45493</v>
          </cell>
          <cell r="B112">
            <v>7</v>
          </cell>
          <cell r="C112">
            <v>20</v>
          </cell>
          <cell r="D112" t="str">
            <v>土</v>
          </cell>
          <cell r="E112" t="str">
            <v/>
          </cell>
        </row>
        <row r="113">
          <cell r="A113">
            <v>45494</v>
          </cell>
          <cell r="B113">
            <v>7</v>
          </cell>
          <cell r="C113">
            <v>21</v>
          </cell>
          <cell r="D113" t="str">
            <v>日</v>
          </cell>
          <cell r="E113" t="str">
            <v/>
          </cell>
        </row>
        <row r="114">
          <cell r="A114">
            <v>45495</v>
          </cell>
          <cell r="B114">
            <v>7</v>
          </cell>
          <cell r="C114">
            <v>22</v>
          </cell>
          <cell r="D114" t="str">
            <v>月</v>
          </cell>
          <cell r="E114" t="str">
            <v/>
          </cell>
        </row>
        <row r="115">
          <cell r="A115">
            <v>45496</v>
          </cell>
          <cell r="B115">
            <v>7</v>
          </cell>
          <cell r="C115">
            <v>23</v>
          </cell>
          <cell r="D115" t="str">
            <v>火</v>
          </cell>
          <cell r="E115" t="str">
            <v/>
          </cell>
        </row>
        <row r="116">
          <cell r="A116">
            <v>45497</v>
          </cell>
          <cell r="B116">
            <v>7</v>
          </cell>
          <cell r="C116">
            <v>24</v>
          </cell>
          <cell r="D116" t="str">
            <v>水</v>
          </cell>
          <cell r="E116" t="str">
            <v/>
          </cell>
        </row>
        <row r="117">
          <cell r="A117">
            <v>45498</v>
          </cell>
          <cell r="B117">
            <v>7</v>
          </cell>
          <cell r="C117">
            <v>25</v>
          </cell>
          <cell r="D117" t="str">
            <v>木</v>
          </cell>
          <cell r="E117" t="str">
            <v/>
          </cell>
        </row>
        <row r="118">
          <cell r="A118">
            <v>45499</v>
          </cell>
          <cell r="B118">
            <v>7</v>
          </cell>
          <cell r="C118">
            <v>26</v>
          </cell>
          <cell r="D118" t="str">
            <v>金</v>
          </cell>
          <cell r="E118" t="str">
            <v/>
          </cell>
        </row>
        <row r="119">
          <cell r="A119">
            <v>45500</v>
          </cell>
          <cell r="B119">
            <v>7</v>
          </cell>
          <cell r="C119">
            <v>27</v>
          </cell>
          <cell r="D119" t="str">
            <v>土</v>
          </cell>
          <cell r="E119" t="str">
            <v/>
          </cell>
        </row>
        <row r="120">
          <cell r="A120">
            <v>45501</v>
          </cell>
          <cell r="B120">
            <v>7</v>
          </cell>
          <cell r="C120">
            <v>28</v>
          </cell>
          <cell r="D120" t="str">
            <v>日</v>
          </cell>
          <cell r="E120" t="str">
            <v/>
          </cell>
        </row>
        <row r="121">
          <cell r="A121">
            <v>45502</v>
          </cell>
          <cell r="B121">
            <v>7</v>
          </cell>
          <cell r="C121">
            <v>29</v>
          </cell>
          <cell r="D121" t="str">
            <v>月</v>
          </cell>
          <cell r="E121" t="str">
            <v/>
          </cell>
        </row>
        <row r="122">
          <cell r="A122">
            <v>45503</v>
          </cell>
          <cell r="B122">
            <v>7</v>
          </cell>
          <cell r="C122">
            <v>30</v>
          </cell>
          <cell r="D122" t="str">
            <v>火</v>
          </cell>
          <cell r="E122" t="str">
            <v/>
          </cell>
        </row>
        <row r="123">
          <cell r="A123">
            <v>45504</v>
          </cell>
          <cell r="B123">
            <v>7</v>
          </cell>
          <cell r="C123">
            <v>31</v>
          </cell>
          <cell r="D123" t="str">
            <v>水</v>
          </cell>
          <cell r="E123" t="str">
            <v/>
          </cell>
        </row>
        <row r="124">
          <cell r="A124">
            <v>45505</v>
          </cell>
          <cell r="B124">
            <v>8</v>
          </cell>
          <cell r="C124">
            <v>1</v>
          </cell>
          <cell r="D124" t="str">
            <v>木</v>
          </cell>
          <cell r="E124" t="str">
            <v/>
          </cell>
        </row>
        <row r="125">
          <cell r="A125">
            <v>45506</v>
          </cell>
          <cell r="B125">
            <v>8</v>
          </cell>
          <cell r="C125">
            <v>2</v>
          </cell>
          <cell r="D125" t="str">
            <v>金</v>
          </cell>
          <cell r="E125" t="str">
            <v/>
          </cell>
        </row>
        <row r="126">
          <cell r="A126">
            <v>45507</v>
          </cell>
          <cell r="B126">
            <v>8</v>
          </cell>
          <cell r="C126">
            <v>3</v>
          </cell>
          <cell r="D126" t="str">
            <v>土</v>
          </cell>
          <cell r="E126" t="str">
            <v/>
          </cell>
        </row>
        <row r="127">
          <cell r="A127">
            <v>45508</v>
          </cell>
          <cell r="B127">
            <v>8</v>
          </cell>
          <cell r="C127">
            <v>4</v>
          </cell>
          <cell r="D127" t="str">
            <v>日</v>
          </cell>
          <cell r="E127" t="str">
            <v/>
          </cell>
        </row>
        <row r="128">
          <cell r="A128">
            <v>45509</v>
          </cell>
          <cell r="B128">
            <v>8</v>
          </cell>
          <cell r="C128">
            <v>5</v>
          </cell>
          <cell r="D128" t="str">
            <v>月</v>
          </cell>
          <cell r="E128" t="str">
            <v/>
          </cell>
        </row>
        <row r="129">
          <cell r="A129">
            <v>45510</v>
          </cell>
          <cell r="B129">
            <v>8</v>
          </cell>
          <cell r="C129">
            <v>6</v>
          </cell>
          <cell r="D129" t="str">
            <v>火</v>
          </cell>
          <cell r="E129" t="str">
            <v/>
          </cell>
        </row>
        <row r="130">
          <cell r="A130">
            <v>45511</v>
          </cell>
          <cell r="B130">
            <v>8</v>
          </cell>
          <cell r="C130">
            <v>7</v>
          </cell>
          <cell r="D130" t="str">
            <v>水</v>
          </cell>
          <cell r="E130" t="str">
            <v/>
          </cell>
        </row>
        <row r="131">
          <cell r="A131">
            <v>45512</v>
          </cell>
          <cell r="B131">
            <v>8</v>
          </cell>
          <cell r="C131">
            <v>8</v>
          </cell>
          <cell r="D131" t="str">
            <v>木</v>
          </cell>
          <cell r="E131" t="str">
            <v/>
          </cell>
        </row>
        <row r="132">
          <cell r="A132">
            <v>45513</v>
          </cell>
          <cell r="B132">
            <v>8</v>
          </cell>
          <cell r="C132">
            <v>9</v>
          </cell>
          <cell r="D132" t="str">
            <v>金</v>
          </cell>
          <cell r="E132" t="str">
            <v/>
          </cell>
        </row>
        <row r="133">
          <cell r="A133">
            <v>45514</v>
          </cell>
          <cell r="B133">
            <v>8</v>
          </cell>
          <cell r="C133">
            <v>10</v>
          </cell>
          <cell r="D133" t="str">
            <v>土</v>
          </cell>
          <cell r="E133" t="str">
            <v/>
          </cell>
        </row>
        <row r="134">
          <cell r="A134">
            <v>45515</v>
          </cell>
          <cell r="B134">
            <v>8</v>
          </cell>
          <cell r="C134">
            <v>11</v>
          </cell>
          <cell r="D134" t="str">
            <v>日</v>
          </cell>
          <cell r="E134" t="str">
            <v>山の日</v>
          </cell>
        </row>
        <row r="135">
          <cell r="A135">
            <v>45516</v>
          </cell>
          <cell r="B135">
            <v>8</v>
          </cell>
          <cell r="C135">
            <v>12</v>
          </cell>
          <cell r="D135" t="str">
            <v>月</v>
          </cell>
          <cell r="E135" t="str">
            <v>振替休日</v>
          </cell>
        </row>
        <row r="136">
          <cell r="A136">
            <v>45517</v>
          </cell>
          <cell r="B136">
            <v>8</v>
          </cell>
          <cell r="C136">
            <v>13</v>
          </cell>
          <cell r="D136" t="str">
            <v>火</v>
          </cell>
          <cell r="E136" t="str">
            <v/>
          </cell>
        </row>
        <row r="137">
          <cell r="A137">
            <v>45518</v>
          </cell>
          <cell r="B137">
            <v>8</v>
          </cell>
          <cell r="C137">
            <v>14</v>
          </cell>
          <cell r="D137" t="str">
            <v>水</v>
          </cell>
          <cell r="E137" t="str">
            <v/>
          </cell>
        </row>
        <row r="138">
          <cell r="A138">
            <v>45519</v>
          </cell>
          <cell r="B138">
            <v>8</v>
          </cell>
          <cell r="C138">
            <v>15</v>
          </cell>
          <cell r="D138" t="str">
            <v>木</v>
          </cell>
          <cell r="E138" t="str">
            <v/>
          </cell>
        </row>
        <row r="139">
          <cell r="A139">
            <v>45520</v>
          </cell>
          <cell r="B139">
            <v>8</v>
          </cell>
          <cell r="C139">
            <v>16</v>
          </cell>
          <cell r="D139" t="str">
            <v>金</v>
          </cell>
          <cell r="E139" t="str">
            <v/>
          </cell>
        </row>
        <row r="140">
          <cell r="A140">
            <v>45521</v>
          </cell>
          <cell r="B140">
            <v>8</v>
          </cell>
          <cell r="C140">
            <v>17</v>
          </cell>
          <cell r="D140" t="str">
            <v>土</v>
          </cell>
          <cell r="E140" t="str">
            <v/>
          </cell>
        </row>
        <row r="141">
          <cell r="A141">
            <v>45522</v>
          </cell>
          <cell r="B141">
            <v>8</v>
          </cell>
          <cell r="C141">
            <v>18</v>
          </cell>
          <cell r="D141" t="str">
            <v>日</v>
          </cell>
          <cell r="E141" t="str">
            <v/>
          </cell>
        </row>
        <row r="142">
          <cell r="A142">
            <v>45523</v>
          </cell>
          <cell r="B142">
            <v>8</v>
          </cell>
          <cell r="C142">
            <v>19</v>
          </cell>
          <cell r="D142" t="str">
            <v>月</v>
          </cell>
          <cell r="E142" t="str">
            <v/>
          </cell>
        </row>
        <row r="143">
          <cell r="A143">
            <v>45524</v>
          </cell>
          <cell r="B143">
            <v>8</v>
          </cell>
          <cell r="C143">
            <v>20</v>
          </cell>
          <cell r="D143" t="str">
            <v>火</v>
          </cell>
          <cell r="E143" t="str">
            <v/>
          </cell>
        </row>
        <row r="144">
          <cell r="A144">
            <v>45525</v>
          </cell>
          <cell r="B144">
            <v>8</v>
          </cell>
          <cell r="C144">
            <v>21</v>
          </cell>
          <cell r="D144" t="str">
            <v>水</v>
          </cell>
          <cell r="E144" t="str">
            <v/>
          </cell>
        </row>
        <row r="145">
          <cell r="A145">
            <v>45526</v>
          </cell>
          <cell r="B145">
            <v>8</v>
          </cell>
          <cell r="C145">
            <v>22</v>
          </cell>
          <cell r="D145" t="str">
            <v>木</v>
          </cell>
          <cell r="E145" t="str">
            <v/>
          </cell>
        </row>
        <row r="146">
          <cell r="A146">
            <v>45527</v>
          </cell>
          <cell r="B146">
            <v>8</v>
          </cell>
          <cell r="C146">
            <v>23</v>
          </cell>
          <cell r="D146" t="str">
            <v>金</v>
          </cell>
          <cell r="E146" t="str">
            <v/>
          </cell>
        </row>
        <row r="147">
          <cell r="A147">
            <v>45528</v>
          </cell>
          <cell r="B147">
            <v>8</v>
          </cell>
          <cell r="C147">
            <v>24</v>
          </cell>
          <cell r="D147" t="str">
            <v>土</v>
          </cell>
          <cell r="E147" t="str">
            <v/>
          </cell>
        </row>
        <row r="148">
          <cell r="A148">
            <v>45529</v>
          </cell>
          <cell r="B148">
            <v>8</v>
          </cell>
          <cell r="C148">
            <v>25</v>
          </cell>
          <cell r="D148" t="str">
            <v>日</v>
          </cell>
          <cell r="E148" t="str">
            <v/>
          </cell>
        </row>
        <row r="149">
          <cell r="A149">
            <v>45530</v>
          </cell>
          <cell r="B149">
            <v>8</v>
          </cell>
          <cell r="C149">
            <v>26</v>
          </cell>
          <cell r="D149" t="str">
            <v>月</v>
          </cell>
          <cell r="E149" t="str">
            <v/>
          </cell>
        </row>
        <row r="150">
          <cell r="A150">
            <v>45531</v>
          </cell>
          <cell r="B150">
            <v>8</v>
          </cell>
          <cell r="C150">
            <v>27</v>
          </cell>
          <cell r="D150" t="str">
            <v>火</v>
          </cell>
          <cell r="E150" t="str">
            <v/>
          </cell>
        </row>
        <row r="151">
          <cell r="A151">
            <v>45532</v>
          </cell>
          <cell r="B151">
            <v>8</v>
          </cell>
          <cell r="C151">
            <v>28</v>
          </cell>
          <cell r="D151" t="str">
            <v>水</v>
          </cell>
          <cell r="E151" t="str">
            <v/>
          </cell>
        </row>
        <row r="152">
          <cell r="A152">
            <v>45533</v>
          </cell>
          <cell r="B152">
            <v>8</v>
          </cell>
          <cell r="C152">
            <v>29</v>
          </cell>
          <cell r="D152" t="str">
            <v>木</v>
          </cell>
          <cell r="E152" t="str">
            <v/>
          </cell>
        </row>
        <row r="153">
          <cell r="A153">
            <v>45534</v>
          </cell>
          <cell r="B153">
            <v>8</v>
          </cell>
          <cell r="C153">
            <v>30</v>
          </cell>
          <cell r="D153" t="str">
            <v>金</v>
          </cell>
          <cell r="E153" t="str">
            <v/>
          </cell>
        </row>
        <row r="154">
          <cell r="A154">
            <v>45535</v>
          </cell>
          <cell r="B154">
            <v>8</v>
          </cell>
          <cell r="C154">
            <v>31</v>
          </cell>
          <cell r="D154" t="str">
            <v>土</v>
          </cell>
          <cell r="E154" t="str">
            <v/>
          </cell>
        </row>
        <row r="155">
          <cell r="A155">
            <v>45536</v>
          </cell>
          <cell r="B155">
            <v>9</v>
          </cell>
          <cell r="C155">
            <v>1</v>
          </cell>
          <cell r="D155" t="str">
            <v>日</v>
          </cell>
          <cell r="E155" t="str">
            <v/>
          </cell>
        </row>
        <row r="156">
          <cell r="A156">
            <v>45537</v>
          </cell>
          <cell r="B156">
            <v>9</v>
          </cell>
          <cell r="C156">
            <v>2</v>
          </cell>
          <cell r="D156" t="str">
            <v>月</v>
          </cell>
          <cell r="E156" t="str">
            <v/>
          </cell>
        </row>
        <row r="157">
          <cell r="A157">
            <v>45538</v>
          </cell>
          <cell r="B157">
            <v>9</v>
          </cell>
          <cell r="C157">
            <v>3</v>
          </cell>
          <cell r="D157" t="str">
            <v>火</v>
          </cell>
          <cell r="E157" t="str">
            <v/>
          </cell>
        </row>
        <row r="158">
          <cell r="A158">
            <v>45539</v>
          </cell>
          <cell r="B158">
            <v>9</v>
          </cell>
          <cell r="C158">
            <v>4</v>
          </cell>
          <cell r="D158" t="str">
            <v>水</v>
          </cell>
          <cell r="E158" t="str">
            <v/>
          </cell>
        </row>
        <row r="159">
          <cell r="A159">
            <v>45540</v>
          </cell>
          <cell r="B159">
            <v>9</v>
          </cell>
          <cell r="C159">
            <v>5</v>
          </cell>
          <cell r="D159" t="str">
            <v>木</v>
          </cell>
          <cell r="E159" t="str">
            <v/>
          </cell>
        </row>
        <row r="160">
          <cell r="A160">
            <v>45541</v>
          </cell>
          <cell r="B160">
            <v>9</v>
          </cell>
          <cell r="C160">
            <v>6</v>
          </cell>
          <cell r="D160" t="str">
            <v>金</v>
          </cell>
          <cell r="E160" t="str">
            <v/>
          </cell>
        </row>
        <row r="161">
          <cell r="A161">
            <v>45542</v>
          </cell>
          <cell r="B161">
            <v>9</v>
          </cell>
          <cell r="C161">
            <v>7</v>
          </cell>
          <cell r="D161" t="str">
            <v>土</v>
          </cell>
          <cell r="E161" t="str">
            <v/>
          </cell>
        </row>
        <row r="162">
          <cell r="A162">
            <v>45543</v>
          </cell>
          <cell r="B162">
            <v>9</v>
          </cell>
          <cell r="C162">
            <v>8</v>
          </cell>
          <cell r="D162" t="str">
            <v>日</v>
          </cell>
          <cell r="E162" t="str">
            <v/>
          </cell>
        </row>
        <row r="163">
          <cell r="A163">
            <v>45544</v>
          </cell>
          <cell r="B163">
            <v>9</v>
          </cell>
          <cell r="C163">
            <v>9</v>
          </cell>
          <cell r="D163" t="str">
            <v>月</v>
          </cell>
          <cell r="E163" t="str">
            <v/>
          </cell>
        </row>
        <row r="164">
          <cell r="A164">
            <v>45545</v>
          </cell>
          <cell r="B164">
            <v>9</v>
          </cell>
          <cell r="C164">
            <v>10</v>
          </cell>
          <cell r="D164" t="str">
            <v>火</v>
          </cell>
          <cell r="E164" t="str">
            <v/>
          </cell>
        </row>
        <row r="165">
          <cell r="A165">
            <v>45546</v>
          </cell>
          <cell r="B165">
            <v>9</v>
          </cell>
          <cell r="C165">
            <v>11</v>
          </cell>
          <cell r="D165" t="str">
            <v>水</v>
          </cell>
          <cell r="E165" t="str">
            <v/>
          </cell>
        </row>
        <row r="166">
          <cell r="A166">
            <v>45547</v>
          </cell>
          <cell r="B166">
            <v>9</v>
          </cell>
          <cell r="C166">
            <v>12</v>
          </cell>
          <cell r="D166" t="str">
            <v>木</v>
          </cell>
          <cell r="E166" t="str">
            <v/>
          </cell>
        </row>
        <row r="167">
          <cell r="A167">
            <v>45548</v>
          </cell>
          <cell r="B167">
            <v>9</v>
          </cell>
          <cell r="C167">
            <v>13</v>
          </cell>
          <cell r="D167" t="str">
            <v>金</v>
          </cell>
          <cell r="E167" t="str">
            <v/>
          </cell>
        </row>
        <row r="168">
          <cell r="A168">
            <v>45549</v>
          </cell>
          <cell r="B168">
            <v>9</v>
          </cell>
          <cell r="C168">
            <v>14</v>
          </cell>
          <cell r="D168" t="str">
            <v>土</v>
          </cell>
          <cell r="E168" t="str">
            <v/>
          </cell>
        </row>
        <row r="169">
          <cell r="A169">
            <v>45550</v>
          </cell>
          <cell r="B169">
            <v>9</v>
          </cell>
          <cell r="C169">
            <v>15</v>
          </cell>
          <cell r="D169" t="str">
            <v>日</v>
          </cell>
          <cell r="E169" t="str">
            <v/>
          </cell>
        </row>
        <row r="170">
          <cell r="A170">
            <v>45551</v>
          </cell>
          <cell r="B170">
            <v>9</v>
          </cell>
          <cell r="C170">
            <v>16</v>
          </cell>
          <cell r="D170" t="str">
            <v>月</v>
          </cell>
          <cell r="E170" t="str">
            <v>敬老の日</v>
          </cell>
        </row>
        <row r="171">
          <cell r="A171">
            <v>45552</v>
          </cell>
          <cell r="B171">
            <v>9</v>
          </cell>
          <cell r="C171">
            <v>17</v>
          </cell>
          <cell r="D171" t="str">
            <v>火</v>
          </cell>
          <cell r="E171" t="str">
            <v/>
          </cell>
        </row>
        <row r="172">
          <cell r="A172">
            <v>45553</v>
          </cell>
          <cell r="B172">
            <v>9</v>
          </cell>
          <cell r="C172">
            <v>18</v>
          </cell>
          <cell r="D172" t="str">
            <v>水</v>
          </cell>
          <cell r="E172" t="str">
            <v/>
          </cell>
        </row>
        <row r="173">
          <cell r="A173">
            <v>45554</v>
          </cell>
          <cell r="B173">
            <v>9</v>
          </cell>
          <cell r="C173">
            <v>19</v>
          </cell>
          <cell r="D173" t="str">
            <v>木</v>
          </cell>
          <cell r="E173" t="str">
            <v/>
          </cell>
        </row>
        <row r="174">
          <cell r="A174">
            <v>45555</v>
          </cell>
          <cell r="B174">
            <v>9</v>
          </cell>
          <cell r="C174">
            <v>20</v>
          </cell>
          <cell r="D174" t="str">
            <v>金</v>
          </cell>
          <cell r="E174" t="str">
            <v/>
          </cell>
        </row>
        <row r="175">
          <cell r="A175">
            <v>45556</v>
          </cell>
          <cell r="B175">
            <v>9</v>
          </cell>
          <cell r="C175">
            <v>21</v>
          </cell>
          <cell r="D175" t="str">
            <v>土</v>
          </cell>
          <cell r="E175" t="str">
            <v/>
          </cell>
        </row>
        <row r="176">
          <cell r="A176">
            <v>45557</v>
          </cell>
          <cell r="B176">
            <v>9</v>
          </cell>
          <cell r="C176">
            <v>22</v>
          </cell>
          <cell r="D176" t="str">
            <v>日</v>
          </cell>
          <cell r="E176" t="str">
            <v>秋分の日</v>
          </cell>
        </row>
        <row r="177">
          <cell r="A177">
            <v>45558</v>
          </cell>
          <cell r="B177">
            <v>9</v>
          </cell>
          <cell r="C177">
            <v>23</v>
          </cell>
          <cell r="D177" t="str">
            <v>月</v>
          </cell>
          <cell r="E177" t="str">
            <v>振替休日</v>
          </cell>
        </row>
        <row r="178">
          <cell r="A178">
            <v>45559</v>
          </cell>
          <cell r="B178">
            <v>9</v>
          </cell>
          <cell r="C178">
            <v>24</v>
          </cell>
          <cell r="D178" t="str">
            <v>火</v>
          </cell>
          <cell r="E178" t="str">
            <v/>
          </cell>
        </row>
        <row r="179">
          <cell r="A179">
            <v>45560</v>
          </cell>
          <cell r="B179">
            <v>9</v>
          </cell>
          <cell r="C179">
            <v>25</v>
          </cell>
          <cell r="D179" t="str">
            <v>水</v>
          </cell>
          <cell r="E179" t="str">
            <v/>
          </cell>
        </row>
        <row r="180">
          <cell r="A180">
            <v>45561</v>
          </cell>
          <cell r="B180">
            <v>9</v>
          </cell>
          <cell r="C180">
            <v>26</v>
          </cell>
          <cell r="D180" t="str">
            <v>木</v>
          </cell>
          <cell r="E180" t="str">
            <v/>
          </cell>
        </row>
        <row r="181">
          <cell r="A181">
            <v>45562</v>
          </cell>
          <cell r="B181">
            <v>9</v>
          </cell>
          <cell r="C181">
            <v>27</v>
          </cell>
          <cell r="D181" t="str">
            <v>金</v>
          </cell>
          <cell r="E181" t="str">
            <v/>
          </cell>
        </row>
        <row r="182">
          <cell r="A182">
            <v>45563</v>
          </cell>
          <cell r="B182">
            <v>9</v>
          </cell>
          <cell r="C182">
            <v>28</v>
          </cell>
          <cell r="D182" t="str">
            <v>土</v>
          </cell>
          <cell r="E182" t="str">
            <v/>
          </cell>
        </row>
        <row r="183">
          <cell r="A183">
            <v>45564</v>
          </cell>
          <cell r="B183">
            <v>9</v>
          </cell>
          <cell r="C183">
            <v>29</v>
          </cell>
          <cell r="D183" t="str">
            <v>日</v>
          </cell>
          <cell r="E183" t="str">
            <v/>
          </cell>
        </row>
        <row r="184">
          <cell r="A184">
            <v>45565</v>
          </cell>
          <cell r="B184">
            <v>9</v>
          </cell>
          <cell r="C184">
            <v>30</v>
          </cell>
          <cell r="D184" t="str">
            <v>月</v>
          </cell>
          <cell r="E184" t="str">
            <v/>
          </cell>
        </row>
        <row r="185">
          <cell r="A185">
            <v>45566</v>
          </cell>
          <cell r="B185">
            <v>10</v>
          </cell>
          <cell r="C185">
            <v>1</v>
          </cell>
          <cell r="D185" t="str">
            <v>火</v>
          </cell>
          <cell r="E185" t="str">
            <v/>
          </cell>
        </row>
        <row r="186">
          <cell r="A186">
            <v>45567</v>
          </cell>
          <cell r="B186">
            <v>10</v>
          </cell>
          <cell r="C186">
            <v>2</v>
          </cell>
          <cell r="D186" t="str">
            <v>水</v>
          </cell>
          <cell r="E186" t="str">
            <v/>
          </cell>
        </row>
        <row r="187">
          <cell r="A187">
            <v>45568</v>
          </cell>
          <cell r="B187">
            <v>10</v>
          </cell>
          <cell r="C187">
            <v>3</v>
          </cell>
          <cell r="D187" t="str">
            <v>木</v>
          </cell>
          <cell r="E187" t="str">
            <v/>
          </cell>
        </row>
        <row r="188">
          <cell r="A188">
            <v>45569</v>
          </cell>
          <cell r="B188">
            <v>10</v>
          </cell>
          <cell r="C188">
            <v>4</v>
          </cell>
          <cell r="D188" t="str">
            <v>金</v>
          </cell>
          <cell r="E188" t="str">
            <v/>
          </cell>
        </row>
        <row r="189">
          <cell r="A189">
            <v>45570</v>
          </cell>
          <cell r="B189">
            <v>10</v>
          </cell>
          <cell r="C189">
            <v>5</v>
          </cell>
          <cell r="D189" t="str">
            <v>土</v>
          </cell>
          <cell r="E189" t="str">
            <v/>
          </cell>
        </row>
        <row r="190">
          <cell r="A190">
            <v>45571</v>
          </cell>
          <cell r="B190">
            <v>10</v>
          </cell>
          <cell r="C190">
            <v>6</v>
          </cell>
          <cell r="D190" t="str">
            <v>日</v>
          </cell>
          <cell r="E190" t="str">
            <v/>
          </cell>
        </row>
        <row r="191">
          <cell r="A191">
            <v>45572</v>
          </cell>
          <cell r="B191">
            <v>10</v>
          </cell>
          <cell r="C191">
            <v>7</v>
          </cell>
          <cell r="D191" t="str">
            <v>月</v>
          </cell>
          <cell r="E191" t="str">
            <v/>
          </cell>
        </row>
        <row r="192">
          <cell r="A192">
            <v>45573</v>
          </cell>
          <cell r="B192">
            <v>10</v>
          </cell>
          <cell r="C192">
            <v>8</v>
          </cell>
          <cell r="D192" t="str">
            <v>火</v>
          </cell>
          <cell r="E192" t="str">
            <v/>
          </cell>
        </row>
        <row r="193">
          <cell r="A193">
            <v>45574</v>
          </cell>
          <cell r="B193">
            <v>10</v>
          </cell>
          <cell r="C193">
            <v>9</v>
          </cell>
          <cell r="D193" t="str">
            <v>水</v>
          </cell>
          <cell r="E193" t="str">
            <v/>
          </cell>
        </row>
        <row r="194">
          <cell r="A194">
            <v>45575</v>
          </cell>
          <cell r="B194">
            <v>10</v>
          </cell>
          <cell r="C194">
            <v>10</v>
          </cell>
          <cell r="D194" t="str">
            <v>木</v>
          </cell>
          <cell r="E194" t="str">
            <v/>
          </cell>
        </row>
        <row r="195">
          <cell r="A195">
            <v>45576</v>
          </cell>
          <cell r="B195">
            <v>10</v>
          </cell>
          <cell r="C195">
            <v>11</v>
          </cell>
          <cell r="D195" t="str">
            <v>金</v>
          </cell>
          <cell r="E195" t="str">
            <v/>
          </cell>
        </row>
        <row r="196">
          <cell r="A196">
            <v>45577</v>
          </cell>
          <cell r="B196">
            <v>10</v>
          </cell>
          <cell r="C196">
            <v>12</v>
          </cell>
          <cell r="D196" t="str">
            <v>土</v>
          </cell>
          <cell r="E196" t="str">
            <v/>
          </cell>
        </row>
        <row r="197">
          <cell r="A197">
            <v>45578</v>
          </cell>
          <cell r="B197">
            <v>10</v>
          </cell>
          <cell r="C197">
            <v>13</v>
          </cell>
          <cell r="D197" t="str">
            <v>日</v>
          </cell>
          <cell r="E197" t="str">
            <v/>
          </cell>
        </row>
        <row r="198">
          <cell r="A198">
            <v>45579</v>
          </cell>
          <cell r="B198">
            <v>10</v>
          </cell>
          <cell r="C198">
            <v>14</v>
          </cell>
          <cell r="D198" t="str">
            <v>月</v>
          </cell>
          <cell r="E198" t="str">
            <v>スポーツの日</v>
          </cell>
        </row>
        <row r="199">
          <cell r="A199">
            <v>45580</v>
          </cell>
          <cell r="B199">
            <v>10</v>
          </cell>
          <cell r="C199">
            <v>15</v>
          </cell>
          <cell r="D199" t="str">
            <v>火</v>
          </cell>
          <cell r="E199" t="str">
            <v/>
          </cell>
        </row>
        <row r="200">
          <cell r="A200">
            <v>45581</v>
          </cell>
          <cell r="B200">
            <v>10</v>
          </cell>
          <cell r="C200">
            <v>16</v>
          </cell>
          <cell r="D200" t="str">
            <v>水</v>
          </cell>
          <cell r="E200" t="str">
            <v/>
          </cell>
        </row>
        <row r="201">
          <cell r="A201">
            <v>45582</v>
          </cell>
          <cell r="B201">
            <v>10</v>
          </cell>
          <cell r="C201">
            <v>17</v>
          </cell>
          <cell r="D201" t="str">
            <v>木</v>
          </cell>
          <cell r="E201" t="str">
            <v/>
          </cell>
        </row>
        <row r="202">
          <cell r="A202">
            <v>45583</v>
          </cell>
          <cell r="B202">
            <v>10</v>
          </cell>
          <cell r="C202">
            <v>18</v>
          </cell>
          <cell r="D202" t="str">
            <v>金</v>
          </cell>
          <cell r="E202" t="str">
            <v/>
          </cell>
        </row>
        <row r="203">
          <cell r="A203">
            <v>45584</v>
          </cell>
          <cell r="B203">
            <v>10</v>
          </cell>
          <cell r="C203">
            <v>19</v>
          </cell>
          <cell r="D203" t="str">
            <v>土</v>
          </cell>
          <cell r="E203" t="str">
            <v/>
          </cell>
        </row>
        <row r="204">
          <cell r="A204">
            <v>45585</v>
          </cell>
          <cell r="B204">
            <v>10</v>
          </cell>
          <cell r="C204">
            <v>20</v>
          </cell>
          <cell r="D204" t="str">
            <v>日</v>
          </cell>
          <cell r="E204" t="str">
            <v/>
          </cell>
        </row>
        <row r="205">
          <cell r="A205">
            <v>45586</v>
          </cell>
          <cell r="B205">
            <v>10</v>
          </cell>
          <cell r="C205">
            <v>21</v>
          </cell>
          <cell r="D205" t="str">
            <v>月</v>
          </cell>
          <cell r="E205" t="str">
            <v/>
          </cell>
        </row>
        <row r="206">
          <cell r="A206">
            <v>45587</v>
          </cell>
          <cell r="B206">
            <v>10</v>
          </cell>
          <cell r="C206">
            <v>22</v>
          </cell>
          <cell r="D206" t="str">
            <v>火</v>
          </cell>
          <cell r="E206" t="str">
            <v/>
          </cell>
        </row>
        <row r="207">
          <cell r="A207">
            <v>45588</v>
          </cell>
          <cell r="B207">
            <v>10</v>
          </cell>
          <cell r="C207">
            <v>23</v>
          </cell>
          <cell r="D207" t="str">
            <v>水</v>
          </cell>
          <cell r="E207" t="str">
            <v/>
          </cell>
        </row>
        <row r="208">
          <cell r="A208">
            <v>45589</v>
          </cell>
          <cell r="B208">
            <v>10</v>
          </cell>
          <cell r="C208">
            <v>24</v>
          </cell>
          <cell r="D208" t="str">
            <v>木</v>
          </cell>
          <cell r="E208" t="str">
            <v/>
          </cell>
        </row>
        <row r="209">
          <cell r="A209">
            <v>45590</v>
          </cell>
          <cell r="B209">
            <v>10</v>
          </cell>
          <cell r="C209">
            <v>25</v>
          </cell>
          <cell r="D209" t="str">
            <v>金</v>
          </cell>
          <cell r="E209" t="str">
            <v/>
          </cell>
        </row>
        <row r="210">
          <cell r="A210">
            <v>45591</v>
          </cell>
          <cell r="B210">
            <v>10</v>
          </cell>
          <cell r="C210">
            <v>26</v>
          </cell>
          <cell r="D210" t="str">
            <v>土</v>
          </cell>
          <cell r="E210" t="str">
            <v/>
          </cell>
        </row>
        <row r="211">
          <cell r="A211">
            <v>45592</v>
          </cell>
          <cell r="B211">
            <v>10</v>
          </cell>
          <cell r="C211">
            <v>27</v>
          </cell>
          <cell r="D211" t="str">
            <v>日</v>
          </cell>
          <cell r="E211" t="str">
            <v/>
          </cell>
        </row>
        <row r="212">
          <cell r="A212">
            <v>45593</v>
          </cell>
          <cell r="B212">
            <v>10</v>
          </cell>
          <cell r="C212">
            <v>28</v>
          </cell>
          <cell r="D212" t="str">
            <v>月</v>
          </cell>
          <cell r="E212" t="str">
            <v/>
          </cell>
        </row>
        <row r="213">
          <cell r="A213">
            <v>45594</v>
          </cell>
          <cell r="B213">
            <v>10</v>
          </cell>
          <cell r="C213">
            <v>29</v>
          </cell>
          <cell r="D213" t="str">
            <v>火</v>
          </cell>
          <cell r="E213" t="str">
            <v/>
          </cell>
        </row>
        <row r="214">
          <cell r="A214">
            <v>45595</v>
          </cell>
          <cell r="B214">
            <v>10</v>
          </cell>
          <cell r="C214">
            <v>30</v>
          </cell>
          <cell r="D214" t="str">
            <v>水</v>
          </cell>
          <cell r="E214" t="str">
            <v/>
          </cell>
        </row>
        <row r="215">
          <cell r="A215">
            <v>45596</v>
          </cell>
          <cell r="B215">
            <v>10</v>
          </cell>
          <cell r="C215">
            <v>31</v>
          </cell>
          <cell r="D215" t="str">
            <v>木</v>
          </cell>
          <cell r="E215" t="str">
            <v/>
          </cell>
        </row>
        <row r="216">
          <cell r="A216">
            <v>45597</v>
          </cell>
          <cell r="B216">
            <v>11</v>
          </cell>
          <cell r="C216">
            <v>1</v>
          </cell>
          <cell r="D216" t="str">
            <v>金</v>
          </cell>
          <cell r="E216" t="str">
            <v/>
          </cell>
        </row>
        <row r="217">
          <cell r="A217">
            <v>45598</v>
          </cell>
          <cell r="B217">
            <v>11</v>
          </cell>
          <cell r="C217">
            <v>2</v>
          </cell>
          <cell r="D217" t="str">
            <v>土</v>
          </cell>
          <cell r="E217" t="str">
            <v/>
          </cell>
        </row>
        <row r="218">
          <cell r="A218">
            <v>45599</v>
          </cell>
          <cell r="B218">
            <v>11</v>
          </cell>
          <cell r="C218">
            <v>3</v>
          </cell>
          <cell r="D218" t="str">
            <v>日</v>
          </cell>
          <cell r="E218" t="str">
            <v>文化の日</v>
          </cell>
        </row>
        <row r="219">
          <cell r="A219">
            <v>45600</v>
          </cell>
          <cell r="B219">
            <v>11</v>
          </cell>
          <cell r="C219">
            <v>4</v>
          </cell>
          <cell r="D219" t="str">
            <v>月</v>
          </cell>
          <cell r="E219" t="str">
            <v>振替休日</v>
          </cell>
        </row>
        <row r="220">
          <cell r="A220">
            <v>45601</v>
          </cell>
          <cell r="B220">
            <v>11</v>
          </cell>
          <cell r="C220">
            <v>5</v>
          </cell>
          <cell r="D220" t="str">
            <v>火</v>
          </cell>
          <cell r="E220" t="str">
            <v/>
          </cell>
        </row>
        <row r="221">
          <cell r="A221">
            <v>45602</v>
          </cell>
          <cell r="B221">
            <v>11</v>
          </cell>
          <cell r="C221">
            <v>6</v>
          </cell>
          <cell r="D221" t="str">
            <v>水</v>
          </cell>
          <cell r="E221" t="str">
            <v/>
          </cell>
        </row>
        <row r="222">
          <cell r="A222">
            <v>45603</v>
          </cell>
          <cell r="B222">
            <v>11</v>
          </cell>
          <cell r="C222">
            <v>7</v>
          </cell>
          <cell r="D222" t="str">
            <v>木</v>
          </cell>
          <cell r="E222" t="str">
            <v/>
          </cell>
        </row>
        <row r="223">
          <cell r="A223">
            <v>45604</v>
          </cell>
          <cell r="B223">
            <v>11</v>
          </cell>
          <cell r="C223">
            <v>8</v>
          </cell>
          <cell r="D223" t="str">
            <v>金</v>
          </cell>
          <cell r="E223" t="str">
            <v/>
          </cell>
        </row>
        <row r="224">
          <cell r="A224">
            <v>45605</v>
          </cell>
          <cell r="B224">
            <v>11</v>
          </cell>
          <cell r="C224">
            <v>9</v>
          </cell>
          <cell r="D224" t="str">
            <v>土</v>
          </cell>
          <cell r="E224" t="str">
            <v/>
          </cell>
        </row>
        <row r="225">
          <cell r="A225">
            <v>45606</v>
          </cell>
          <cell r="B225">
            <v>11</v>
          </cell>
          <cell r="C225">
            <v>10</v>
          </cell>
          <cell r="D225" t="str">
            <v>日</v>
          </cell>
          <cell r="E225" t="str">
            <v/>
          </cell>
        </row>
        <row r="226">
          <cell r="A226">
            <v>45607</v>
          </cell>
          <cell r="B226">
            <v>11</v>
          </cell>
          <cell r="C226">
            <v>11</v>
          </cell>
          <cell r="D226" t="str">
            <v>月</v>
          </cell>
          <cell r="E226" t="str">
            <v/>
          </cell>
        </row>
        <row r="227">
          <cell r="A227">
            <v>45608</v>
          </cell>
          <cell r="B227">
            <v>11</v>
          </cell>
          <cell r="C227">
            <v>12</v>
          </cell>
          <cell r="D227" t="str">
            <v>火</v>
          </cell>
          <cell r="E227" t="str">
            <v/>
          </cell>
        </row>
        <row r="228">
          <cell r="A228">
            <v>45609</v>
          </cell>
          <cell r="B228">
            <v>11</v>
          </cell>
          <cell r="C228">
            <v>13</v>
          </cell>
          <cell r="D228" t="str">
            <v>水</v>
          </cell>
          <cell r="E228" t="str">
            <v/>
          </cell>
        </row>
        <row r="229">
          <cell r="A229">
            <v>45610</v>
          </cell>
          <cell r="B229">
            <v>11</v>
          </cell>
          <cell r="C229">
            <v>14</v>
          </cell>
          <cell r="D229" t="str">
            <v>木</v>
          </cell>
          <cell r="E229" t="str">
            <v/>
          </cell>
        </row>
        <row r="230">
          <cell r="A230">
            <v>45611</v>
          </cell>
          <cell r="B230">
            <v>11</v>
          </cell>
          <cell r="C230">
            <v>15</v>
          </cell>
          <cell r="D230" t="str">
            <v>金</v>
          </cell>
          <cell r="E230" t="str">
            <v/>
          </cell>
        </row>
        <row r="231">
          <cell r="A231">
            <v>45612</v>
          </cell>
          <cell r="B231">
            <v>11</v>
          </cell>
          <cell r="C231">
            <v>16</v>
          </cell>
          <cell r="D231" t="str">
            <v>土</v>
          </cell>
          <cell r="E231" t="str">
            <v/>
          </cell>
        </row>
        <row r="232">
          <cell r="A232">
            <v>45613</v>
          </cell>
          <cell r="B232">
            <v>11</v>
          </cell>
          <cell r="C232">
            <v>17</v>
          </cell>
          <cell r="D232" t="str">
            <v>日</v>
          </cell>
          <cell r="E232" t="str">
            <v/>
          </cell>
        </row>
        <row r="233">
          <cell r="A233">
            <v>45614</v>
          </cell>
          <cell r="B233">
            <v>11</v>
          </cell>
          <cell r="C233">
            <v>18</v>
          </cell>
          <cell r="D233" t="str">
            <v>月</v>
          </cell>
          <cell r="E233" t="str">
            <v/>
          </cell>
        </row>
        <row r="234">
          <cell r="A234">
            <v>45615</v>
          </cell>
          <cell r="B234">
            <v>11</v>
          </cell>
          <cell r="C234">
            <v>19</v>
          </cell>
          <cell r="D234" t="str">
            <v>火</v>
          </cell>
          <cell r="E234" t="str">
            <v/>
          </cell>
        </row>
        <row r="235">
          <cell r="A235">
            <v>45616</v>
          </cell>
          <cell r="B235">
            <v>11</v>
          </cell>
          <cell r="C235">
            <v>20</v>
          </cell>
          <cell r="D235" t="str">
            <v>水</v>
          </cell>
          <cell r="E235" t="str">
            <v/>
          </cell>
        </row>
        <row r="236">
          <cell r="A236">
            <v>45617</v>
          </cell>
          <cell r="B236">
            <v>11</v>
          </cell>
          <cell r="C236">
            <v>21</v>
          </cell>
          <cell r="D236" t="str">
            <v>木</v>
          </cell>
          <cell r="E236" t="str">
            <v/>
          </cell>
        </row>
        <row r="237">
          <cell r="A237">
            <v>45618</v>
          </cell>
          <cell r="B237">
            <v>11</v>
          </cell>
          <cell r="C237">
            <v>22</v>
          </cell>
          <cell r="D237" t="str">
            <v>金</v>
          </cell>
          <cell r="E237" t="str">
            <v/>
          </cell>
        </row>
        <row r="238">
          <cell r="A238">
            <v>45619</v>
          </cell>
          <cell r="B238">
            <v>11</v>
          </cell>
          <cell r="C238">
            <v>23</v>
          </cell>
          <cell r="D238" t="str">
            <v>土</v>
          </cell>
          <cell r="E238" t="str">
            <v>勤労感謝の日</v>
          </cell>
        </row>
        <row r="239">
          <cell r="A239">
            <v>45620</v>
          </cell>
          <cell r="B239">
            <v>11</v>
          </cell>
          <cell r="C239">
            <v>24</v>
          </cell>
          <cell r="D239" t="str">
            <v>日</v>
          </cell>
          <cell r="E239" t="str">
            <v/>
          </cell>
        </row>
        <row r="240">
          <cell r="A240">
            <v>45621</v>
          </cell>
          <cell r="B240">
            <v>11</v>
          </cell>
          <cell r="C240">
            <v>25</v>
          </cell>
          <cell r="D240" t="str">
            <v>月</v>
          </cell>
          <cell r="E240" t="str">
            <v/>
          </cell>
        </row>
        <row r="241">
          <cell r="A241">
            <v>45622</v>
          </cell>
          <cell r="B241">
            <v>11</v>
          </cell>
          <cell r="C241">
            <v>26</v>
          </cell>
          <cell r="D241" t="str">
            <v>火</v>
          </cell>
          <cell r="E241" t="str">
            <v/>
          </cell>
        </row>
        <row r="242">
          <cell r="A242">
            <v>45623</v>
          </cell>
          <cell r="B242">
            <v>11</v>
          </cell>
          <cell r="C242">
            <v>27</v>
          </cell>
          <cell r="D242" t="str">
            <v>水</v>
          </cell>
          <cell r="E242" t="str">
            <v/>
          </cell>
        </row>
        <row r="243">
          <cell r="A243">
            <v>45624</v>
          </cell>
          <cell r="B243">
            <v>11</v>
          </cell>
          <cell r="C243">
            <v>28</v>
          </cell>
          <cell r="D243" t="str">
            <v>木</v>
          </cell>
          <cell r="E243" t="str">
            <v/>
          </cell>
        </row>
        <row r="244">
          <cell r="A244">
            <v>45625</v>
          </cell>
          <cell r="B244">
            <v>11</v>
          </cell>
          <cell r="C244">
            <v>29</v>
          </cell>
          <cell r="D244" t="str">
            <v>金</v>
          </cell>
          <cell r="E244" t="str">
            <v/>
          </cell>
        </row>
        <row r="245">
          <cell r="A245">
            <v>45626</v>
          </cell>
          <cell r="B245">
            <v>11</v>
          </cell>
          <cell r="C245">
            <v>30</v>
          </cell>
          <cell r="D245" t="str">
            <v>土</v>
          </cell>
          <cell r="E245" t="str">
            <v/>
          </cell>
        </row>
        <row r="246">
          <cell r="A246">
            <v>45627</v>
          </cell>
          <cell r="B246">
            <v>12</v>
          </cell>
          <cell r="C246">
            <v>1</v>
          </cell>
          <cell r="D246" t="str">
            <v>日</v>
          </cell>
          <cell r="E246" t="str">
            <v/>
          </cell>
        </row>
        <row r="247">
          <cell r="A247">
            <v>45628</v>
          </cell>
          <cell r="B247">
            <v>12</v>
          </cell>
          <cell r="C247">
            <v>2</v>
          </cell>
          <cell r="D247" t="str">
            <v>月</v>
          </cell>
          <cell r="E247" t="str">
            <v/>
          </cell>
        </row>
        <row r="248">
          <cell r="A248">
            <v>45629</v>
          </cell>
          <cell r="B248">
            <v>12</v>
          </cell>
          <cell r="C248">
            <v>3</v>
          </cell>
          <cell r="D248" t="str">
            <v>火</v>
          </cell>
          <cell r="E248" t="str">
            <v/>
          </cell>
        </row>
        <row r="249">
          <cell r="A249">
            <v>45630</v>
          </cell>
          <cell r="B249">
            <v>12</v>
          </cell>
          <cell r="C249">
            <v>4</v>
          </cell>
          <cell r="D249" t="str">
            <v>水</v>
          </cell>
          <cell r="E249" t="str">
            <v/>
          </cell>
        </row>
        <row r="250">
          <cell r="A250">
            <v>45631</v>
          </cell>
          <cell r="B250">
            <v>12</v>
          </cell>
          <cell r="C250">
            <v>5</v>
          </cell>
          <cell r="D250" t="str">
            <v>木</v>
          </cell>
          <cell r="E250" t="str">
            <v/>
          </cell>
        </row>
        <row r="251">
          <cell r="A251">
            <v>45632</v>
          </cell>
          <cell r="B251">
            <v>12</v>
          </cell>
          <cell r="C251">
            <v>6</v>
          </cell>
          <cell r="D251" t="str">
            <v>金</v>
          </cell>
          <cell r="E251" t="str">
            <v/>
          </cell>
        </row>
        <row r="252">
          <cell r="A252">
            <v>45633</v>
          </cell>
          <cell r="B252">
            <v>12</v>
          </cell>
          <cell r="C252">
            <v>7</v>
          </cell>
          <cell r="D252" t="str">
            <v>土</v>
          </cell>
          <cell r="E252" t="str">
            <v/>
          </cell>
        </row>
        <row r="253">
          <cell r="A253">
            <v>45634</v>
          </cell>
          <cell r="B253">
            <v>12</v>
          </cell>
          <cell r="C253">
            <v>8</v>
          </cell>
          <cell r="D253" t="str">
            <v>日</v>
          </cell>
          <cell r="E253" t="str">
            <v/>
          </cell>
        </row>
        <row r="254">
          <cell r="A254">
            <v>45635</v>
          </cell>
          <cell r="B254">
            <v>12</v>
          </cell>
          <cell r="C254">
            <v>9</v>
          </cell>
          <cell r="D254" t="str">
            <v>月</v>
          </cell>
          <cell r="E254" t="str">
            <v/>
          </cell>
        </row>
        <row r="255">
          <cell r="A255">
            <v>45636</v>
          </cell>
          <cell r="B255">
            <v>12</v>
          </cell>
          <cell r="C255">
            <v>10</v>
          </cell>
          <cell r="D255" t="str">
            <v>火</v>
          </cell>
          <cell r="E255" t="str">
            <v/>
          </cell>
        </row>
        <row r="256">
          <cell r="A256">
            <v>45637</v>
          </cell>
          <cell r="B256">
            <v>12</v>
          </cell>
          <cell r="C256">
            <v>11</v>
          </cell>
          <cell r="D256" t="str">
            <v>水</v>
          </cell>
          <cell r="E256" t="str">
            <v/>
          </cell>
        </row>
        <row r="257">
          <cell r="A257">
            <v>45638</v>
          </cell>
          <cell r="B257">
            <v>12</v>
          </cell>
          <cell r="C257">
            <v>12</v>
          </cell>
          <cell r="D257" t="str">
            <v>木</v>
          </cell>
          <cell r="E257" t="str">
            <v/>
          </cell>
        </row>
        <row r="258">
          <cell r="A258">
            <v>45639</v>
          </cell>
          <cell r="B258">
            <v>12</v>
          </cell>
          <cell r="C258">
            <v>13</v>
          </cell>
          <cell r="D258" t="str">
            <v>金</v>
          </cell>
          <cell r="E258" t="str">
            <v/>
          </cell>
        </row>
        <row r="259">
          <cell r="A259">
            <v>45640</v>
          </cell>
          <cell r="B259">
            <v>12</v>
          </cell>
          <cell r="C259">
            <v>14</v>
          </cell>
          <cell r="D259" t="str">
            <v>土</v>
          </cell>
          <cell r="E259" t="str">
            <v/>
          </cell>
        </row>
        <row r="260">
          <cell r="A260">
            <v>45641</v>
          </cell>
          <cell r="B260">
            <v>12</v>
          </cell>
          <cell r="C260">
            <v>15</v>
          </cell>
          <cell r="D260" t="str">
            <v>日</v>
          </cell>
          <cell r="E260" t="str">
            <v/>
          </cell>
        </row>
        <row r="261">
          <cell r="A261">
            <v>45642</v>
          </cell>
          <cell r="B261">
            <v>12</v>
          </cell>
          <cell r="C261">
            <v>16</v>
          </cell>
          <cell r="D261" t="str">
            <v>月</v>
          </cell>
          <cell r="E261" t="str">
            <v/>
          </cell>
        </row>
        <row r="262">
          <cell r="A262">
            <v>45643</v>
          </cell>
          <cell r="B262">
            <v>12</v>
          </cell>
          <cell r="C262">
            <v>17</v>
          </cell>
          <cell r="D262" t="str">
            <v>火</v>
          </cell>
          <cell r="E262" t="str">
            <v/>
          </cell>
        </row>
        <row r="263">
          <cell r="A263">
            <v>45644</v>
          </cell>
          <cell r="B263">
            <v>12</v>
          </cell>
          <cell r="C263">
            <v>18</v>
          </cell>
          <cell r="D263" t="str">
            <v>水</v>
          </cell>
          <cell r="E263" t="str">
            <v/>
          </cell>
        </row>
        <row r="264">
          <cell r="A264">
            <v>45645</v>
          </cell>
          <cell r="B264">
            <v>12</v>
          </cell>
          <cell r="C264">
            <v>19</v>
          </cell>
          <cell r="D264" t="str">
            <v>木</v>
          </cell>
          <cell r="E264" t="str">
            <v/>
          </cell>
        </row>
        <row r="265">
          <cell r="A265">
            <v>45646</v>
          </cell>
          <cell r="B265">
            <v>12</v>
          </cell>
          <cell r="C265">
            <v>20</v>
          </cell>
          <cell r="D265" t="str">
            <v>金</v>
          </cell>
          <cell r="E265" t="str">
            <v/>
          </cell>
        </row>
        <row r="266">
          <cell r="A266">
            <v>45647</v>
          </cell>
          <cell r="B266">
            <v>12</v>
          </cell>
          <cell r="C266">
            <v>21</v>
          </cell>
          <cell r="D266" t="str">
            <v>土</v>
          </cell>
          <cell r="E266" t="str">
            <v/>
          </cell>
        </row>
        <row r="267">
          <cell r="A267">
            <v>45648</v>
          </cell>
          <cell r="B267">
            <v>12</v>
          </cell>
          <cell r="C267">
            <v>22</v>
          </cell>
          <cell r="D267" t="str">
            <v>日</v>
          </cell>
          <cell r="E267" t="str">
            <v/>
          </cell>
        </row>
        <row r="268">
          <cell r="A268">
            <v>45649</v>
          </cell>
          <cell r="B268">
            <v>12</v>
          </cell>
          <cell r="C268">
            <v>23</v>
          </cell>
          <cell r="D268" t="str">
            <v>月</v>
          </cell>
          <cell r="E268" t="str">
            <v/>
          </cell>
        </row>
        <row r="269">
          <cell r="A269">
            <v>45650</v>
          </cell>
          <cell r="B269">
            <v>12</v>
          </cell>
          <cell r="C269">
            <v>24</v>
          </cell>
          <cell r="D269" t="str">
            <v>火</v>
          </cell>
          <cell r="E269" t="str">
            <v/>
          </cell>
        </row>
        <row r="270">
          <cell r="A270">
            <v>45651</v>
          </cell>
          <cell r="B270">
            <v>12</v>
          </cell>
          <cell r="C270">
            <v>25</v>
          </cell>
          <cell r="D270" t="str">
            <v>水</v>
          </cell>
          <cell r="E270" t="str">
            <v/>
          </cell>
        </row>
        <row r="271">
          <cell r="A271">
            <v>45652</v>
          </cell>
          <cell r="B271">
            <v>12</v>
          </cell>
          <cell r="C271">
            <v>26</v>
          </cell>
          <cell r="D271" t="str">
            <v>木</v>
          </cell>
          <cell r="E271" t="str">
            <v/>
          </cell>
        </row>
        <row r="272">
          <cell r="A272">
            <v>45653</v>
          </cell>
          <cell r="B272">
            <v>12</v>
          </cell>
          <cell r="C272">
            <v>27</v>
          </cell>
          <cell r="D272" t="str">
            <v>金</v>
          </cell>
          <cell r="E272" t="str">
            <v/>
          </cell>
        </row>
        <row r="273">
          <cell r="A273">
            <v>45654</v>
          </cell>
          <cell r="B273">
            <v>12</v>
          </cell>
          <cell r="C273">
            <v>28</v>
          </cell>
          <cell r="D273" t="str">
            <v>土</v>
          </cell>
          <cell r="E273" t="str">
            <v/>
          </cell>
        </row>
        <row r="274">
          <cell r="A274">
            <v>45655</v>
          </cell>
          <cell r="B274">
            <v>12</v>
          </cell>
          <cell r="C274">
            <v>29</v>
          </cell>
          <cell r="D274" t="str">
            <v>日</v>
          </cell>
          <cell r="E274" t="str">
            <v/>
          </cell>
        </row>
        <row r="275">
          <cell r="A275">
            <v>45656</v>
          </cell>
          <cell r="B275">
            <v>12</v>
          </cell>
          <cell r="C275">
            <v>30</v>
          </cell>
          <cell r="D275" t="str">
            <v>月</v>
          </cell>
          <cell r="E275" t="str">
            <v/>
          </cell>
        </row>
        <row r="276">
          <cell r="A276">
            <v>45657</v>
          </cell>
          <cell r="B276">
            <v>12</v>
          </cell>
          <cell r="C276">
            <v>31</v>
          </cell>
          <cell r="D276" t="str">
            <v>火</v>
          </cell>
          <cell r="E276" t="str">
            <v/>
          </cell>
        </row>
        <row r="277">
          <cell r="A277">
            <v>45658</v>
          </cell>
          <cell r="B277">
            <v>1</v>
          </cell>
          <cell r="C277">
            <v>1</v>
          </cell>
          <cell r="D277" t="str">
            <v>水</v>
          </cell>
          <cell r="E277" t="str">
            <v>元日</v>
          </cell>
        </row>
        <row r="278">
          <cell r="A278">
            <v>45659</v>
          </cell>
          <cell r="B278">
            <v>1</v>
          </cell>
          <cell r="C278">
            <v>2</v>
          </cell>
          <cell r="D278" t="str">
            <v>木</v>
          </cell>
          <cell r="E278" t="str">
            <v/>
          </cell>
        </row>
        <row r="279">
          <cell r="A279">
            <v>45660</v>
          </cell>
          <cell r="B279">
            <v>1</v>
          </cell>
          <cell r="C279">
            <v>3</v>
          </cell>
          <cell r="D279" t="str">
            <v>金</v>
          </cell>
          <cell r="E279" t="str">
            <v/>
          </cell>
        </row>
        <row r="280">
          <cell r="A280">
            <v>45661</v>
          </cell>
          <cell r="B280">
            <v>1</v>
          </cell>
          <cell r="C280">
            <v>4</v>
          </cell>
          <cell r="D280" t="str">
            <v>土</v>
          </cell>
          <cell r="E280" t="str">
            <v/>
          </cell>
        </row>
        <row r="281">
          <cell r="A281">
            <v>45662</v>
          </cell>
          <cell r="B281">
            <v>1</v>
          </cell>
          <cell r="C281">
            <v>5</v>
          </cell>
          <cell r="D281" t="str">
            <v>日</v>
          </cell>
          <cell r="E281" t="str">
            <v/>
          </cell>
        </row>
        <row r="282">
          <cell r="A282">
            <v>45663</v>
          </cell>
          <cell r="B282">
            <v>1</v>
          </cell>
          <cell r="C282">
            <v>6</v>
          </cell>
          <cell r="D282" t="str">
            <v>月</v>
          </cell>
          <cell r="E282" t="str">
            <v/>
          </cell>
        </row>
        <row r="283">
          <cell r="A283">
            <v>45664</v>
          </cell>
          <cell r="B283">
            <v>1</v>
          </cell>
          <cell r="C283">
            <v>7</v>
          </cell>
          <cell r="D283" t="str">
            <v>火</v>
          </cell>
          <cell r="E283" t="str">
            <v/>
          </cell>
        </row>
        <row r="284">
          <cell r="A284">
            <v>45665</v>
          </cell>
          <cell r="B284">
            <v>1</v>
          </cell>
          <cell r="C284">
            <v>8</v>
          </cell>
          <cell r="D284" t="str">
            <v>水</v>
          </cell>
          <cell r="E284" t="str">
            <v/>
          </cell>
        </row>
        <row r="285">
          <cell r="A285">
            <v>45666</v>
          </cell>
          <cell r="B285">
            <v>1</v>
          </cell>
          <cell r="C285">
            <v>9</v>
          </cell>
          <cell r="D285" t="str">
            <v>木</v>
          </cell>
          <cell r="E285" t="str">
            <v/>
          </cell>
        </row>
        <row r="286">
          <cell r="A286">
            <v>45667</v>
          </cell>
          <cell r="B286">
            <v>1</v>
          </cell>
          <cell r="C286">
            <v>10</v>
          </cell>
          <cell r="D286" t="str">
            <v>金</v>
          </cell>
          <cell r="E286" t="str">
            <v/>
          </cell>
        </row>
        <row r="287">
          <cell r="A287">
            <v>45668</v>
          </cell>
          <cell r="B287">
            <v>1</v>
          </cell>
          <cell r="C287">
            <v>11</v>
          </cell>
          <cell r="D287" t="str">
            <v>土</v>
          </cell>
          <cell r="E287" t="str">
            <v/>
          </cell>
        </row>
        <row r="288">
          <cell r="A288">
            <v>45669</v>
          </cell>
          <cell r="B288">
            <v>1</v>
          </cell>
          <cell r="C288">
            <v>12</v>
          </cell>
          <cell r="D288" t="str">
            <v>日</v>
          </cell>
          <cell r="E288" t="str">
            <v/>
          </cell>
        </row>
        <row r="289">
          <cell r="A289">
            <v>45670</v>
          </cell>
          <cell r="B289">
            <v>1</v>
          </cell>
          <cell r="C289">
            <v>13</v>
          </cell>
          <cell r="D289" t="str">
            <v>月</v>
          </cell>
          <cell r="E289" t="str">
            <v>成人の日</v>
          </cell>
        </row>
        <row r="290">
          <cell r="A290">
            <v>45671</v>
          </cell>
          <cell r="B290">
            <v>1</v>
          </cell>
          <cell r="C290">
            <v>14</v>
          </cell>
          <cell r="D290" t="str">
            <v>火</v>
          </cell>
          <cell r="E290" t="str">
            <v/>
          </cell>
        </row>
        <row r="291">
          <cell r="A291">
            <v>45672</v>
          </cell>
          <cell r="B291">
            <v>1</v>
          </cell>
          <cell r="C291">
            <v>15</v>
          </cell>
          <cell r="D291" t="str">
            <v>水</v>
          </cell>
          <cell r="E291" t="str">
            <v/>
          </cell>
        </row>
        <row r="292">
          <cell r="A292">
            <v>45673</v>
          </cell>
          <cell r="B292">
            <v>1</v>
          </cell>
          <cell r="C292">
            <v>16</v>
          </cell>
          <cell r="D292" t="str">
            <v>木</v>
          </cell>
          <cell r="E292" t="str">
            <v/>
          </cell>
        </row>
        <row r="293">
          <cell r="A293">
            <v>45674</v>
          </cell>
          <cell r="B293">
            <v>1</v>
          </cell>
          <cell r="C293">
            <v>17</v>
          </cell>
          <cell r="D293" t="str">
            <v>金</v>
          </cell>
          <cell r="E293" t="str">
            <v/>
          </cell>
        </row>
        <row r="294">
          <cell r="A294">
            <v>45675</v>
          </cell>
          <cell r="B294">
            <v>1</v>
          </cell>
          <cell r="C294">
            <v>18</v>
          </cell>
          <cell r="D294" t="str">
            <v>土</v>
          </cell>
          <cell r="E294" t="str">
            <v/>
          </cell>
        </row>
        <row r="295">
          <cell r="A295">
            <v>45676</v>
          </cell>
          <cell r="B295">
            <v>1</v>
          </cell>
          <cell r="C295">
            <v>19</v>
          </cell>
          <cell r="D295" t="str">
            <v>日</v>
          </cell>
          <cell r="E295" t="str">
            <v/>
          </cell>
        </row>
        <row r="296">
          <cell r="A296">
            <v>45677</v>
          </cell>
          <cell r="B296">
            <v>1</v>
          </cell>
          <cell r="C296">
            <v>20</v>
          </cell>
          <cell r="D296" t="str">
            <v>月</v>
          </cell>
          <cell r="E296" t="str">
            <v/>
          </cell>
        </row>
        <row r="297">
          <cell r="A297">
            <v>45678</v>
          </cell>
          <cell r="B297">
            <v>1</v>
          </cell>
          <cell r="C297">
            <v>21</v>
          </cell>
          <cell r="D297" t="str">
            <v>火</v>
          </cell>
          <cell r="E297" t="str">
            <v/>
          </cell>
        </row>
        <row r="298">
          <cell r="A298">
            <v>45679</v>
          </cell>
          <cell r="B298">
            <v>1</v>
          </cell>
          <cell r="C298">
            <v>22</v>
          </cell>
          <cell r="D298" t="str">
            <v>水</v>
          </cell>
          <cell r="E298" t="str">
            <v/>
          </cell>
        </row>
        <row r="299">
          <cell r="A299">
            <v>45680</v>
          </cell>
          <cell r="B299">
            <v>1</v>
          </cell>
          <cell r="C299">
            <v>23</v>
          </cell>
          <cell r="D299" t="str">
            <v>木</v>
          </cell>
          <cell r="E299" t="str">
            <v/>
          </cell>
        </row>
        <row r="300">
          <cell r="A300">
            <v>45681</v>
          </cell>
          <cell r="B300">
            <v>1</v>
          </cell>
          <cell r="C300">
            <v>24</v>
          </cell>
          <cell r="D300" t="str">
            <v>金</v>
          </cell>
          <cell r="E300" t="str">
            <v/>
          </cell>
        </row>
        <row r="301">
          <cell r="A301">
            <v>45682</v>
          </cell>
          <cell r="B301">
            <v>1</v>
          </cell>
          <cell r="C301">
            <v>25</v>
          </cell>
          <cell r="D301" t="str">
            <v>土</v>
          </cell>
          <cell r="E301" t="str">
            <v/>
          </cell>
        </row>
        <row r="302">
          <cell r="A302">
            <v>45683</v>
          </cell>
          <cell r="B302">
            <v>1</v>
          </cell>
          <cell r="C302">
            <v>26</v>
          </cell>
          <cell r="D302" t="str">
            <v>日</v>
          </cell>
          <cell r="E302" t="str">
            <v/>
          </cell>
        </row>
        <row r="303">
          <cell r="A303">
            <v>45684</v>
          </cell>
          <cell r="B303">
            <v>1</v>
          </cell>
          <cell r="C303">
            <v>27</v>
          </cell>
          <cell r="D303" t="str">
            <v>月</v>
          </cell>
          <cell r="E303" t="str">
            <v/>
          </cell>
        </row>
        <row r="304">
          <cell r="A304">
            <v>45685</v>
          </cell>
          <cell r="B304">
            <v>1</v>
          </cell>
          <cell r="C304">
            <v>28</v>
          </cell>
          <cell r="D304" t="str">
            <v>火</v>
          </cell>
          <cell r="E304" t="str">
            <v/>
          </cell>
        </row>
        <row r="305">
          <cell r="A305">
            <v>45686</v>
          </cell>
          <cell r="B305">
            <v>1</v>
          </cell>
          <cell r="C305">
            <v>29</v>
          </cell>
          <cell r="D305" t="str">
            <v>水</v>
          </cell>
          <cell r="E305" t="str">
            <v/>
          </cell>
        </row>
        <row r="306">
          <cell r="A306">
            <v>45687</v>
          </cell>
          <cell r="B306">
            <v>1</v>
          </cell>
          <cell r="C306">
            <v>30</v>
          </cell>
          <cell r="D306" t="str">
            <v>木</v>
          </cell>
          <cell r="E306" t="str">
            <v/>
          </cell>
        </row>
        <row r="307">
          <cell r="A307">
            <v>45688</v>
          </cell>
          <cell r="B307">
            <v>1</v>
          </cell>
          <cell r="C307">
            <v>31</v>
          </cell>
          <cell r="D307" t="str">
            <v>金</v>
          </cell>
          <cell r="E307" t="str">
            <v/>
          </cell>
        </row>
        <row r="308">
          <cell r="A308">
            <v>45689</v>
          </cell>
          <cell r="B308">
            <v>2</v>
          </cell>
          <cell r="C308">
            <v>1</v>
          </cell>
          <cell r="D308" t="str">
            <v>土</v>
          </cell>
          <cell r="E308" t="str">
            <v/>
          </cell>
        </row>
        <row r="309">
          <cell r="A309">
            <v>45690</v>
          </cell>
          <cell r="B309">
            <v>2</v>
          </cell>
          <cell r="C309">
            <v>2</v>
          </cell>
          <cell r="D309" t="str">
            <v>日</v>
          </cell>
          <cell r="E309" t="str">
            <v/>
          </cell>
        </row>
        <row r="310">
          <cell r="A310">
            <v>45691</v>
          </cell>
          <cell r="B310">
            <v>2</v>
          </cell>
          <cell r="C310">
            <v>3</v>
          </cell>
          <cell r="D310" t="str">
            <v>月</v>
          </cell>
          <cell r="E310" t="str">
            <v/>
          </cell>
        </row>
        <row r="311">
          <cell r="A311">
            <v>45692</v>
          </cell>
          <cell r="B311">
            <v>2</v>
          </cell>
          <cell r="C311">
            <v>4</v>
          </cell>
          <cell r="D311" t="str">
            <v>火</v>
          </cell>
          <cell r="E311" t="str">
            <v/>
          </cell>
        </row>
        <row r="312">
          <cell r="A312">
            <v>45693</v>
          </cell>
          <cell r="B312">
            <v>2</v>
          </cell>
          <cell r="C312">
            <v>5</v>
          </cell>
          <cell r="D312" t="str">
            <v>水</v>
          </cell>
          <cell r="E312" t="str">
            <v/>
          </cell>
        </row>
        <row r="313">
          <cell r="A313">
            <v>45694</v>
          </cell>
          <cell r="B313">
            <v>2</v>
          </cell>
          <cell r="C313">
            <v>6</v>
          </cell>
          <cell r="D313" t="str">
            <v>木</v>
          </cell>
          <cell r="E313" t="str">
            <v/>
          </cell>
        </row>
        <row r="314">
          <cell r="A314">
            <v>45695</v>
          </cell>
          <cell r="B314">
            <v>2</v>
          </cell>
          <cell r="C314">
            <v>7</v>
          </cell>
          <cell r="D314" t="str">
            <v>金</v>
          </cell>
          <cell r="E314" t="str">
            <v/>
          </cell>
        </row>
        <row r="315">
          <cell r="A315">
            <v>45696</v>
          </cell>
          <cell r="B315">
            <v>2</v>
          </cell>
          <cell r="C315">
            <v>8</v>
          </cell>
          <cell r="D315" t="str">
            <v>土</v>
          </cell>
          <cell r="E315" t="str">
            <v/>
          </cell>
        </row>
        <row r="316">
          <cell r="A316">
            <v>45697</v>
          </cell>
          <cell r="B316">
            <v>2</v>
          </cell>
          <cell r="C316">
            <v>9</v>
          </cell>
          <cell r="D316" t="str">
            <v>日</v>
          </cell>
          <cell r="E316" t="str">
            <v/>
          </cell>
        </row>
        <row r="317">
          <cell r="A317">
            <v>45698</v>
          </cell>
          <cell r="B317">
            <v>2</v>
          </cell>
          <cell r="C317">
            <v>10</v>
          </cell>
          <cell r="D317" t="str">
            <v>月</v>
          </cell>
          <cell r="E317" t="str">
            <v/>
          </cell>
        </row>
        <row r="318">
          <cell r="A318">
            <v>45699</v>
          </cell>
          <cell r="B318">
            <v>2</v>
          </cell>
          <cell r="C318">
            <v>11</v>
          </cell>
          <cell r="D318" t="str">
            <v>火</v>
          </cell>
          <cell r="E318" t="str">
            <v>建国記念の日</v>
          </cell>
        </row>
        <row r="319">
          <cell r="A319">
            <v>45700</v>
          </cell>
          <cell r="B319">
            <v>2</v>
          </cell>
          <cell r="C319">
            <v>12</v>
          </cell>
          <cell r="D319" t="str">
            <v>水</v>
          </cell>
          <cell r="E319" t="str">
            <v/>
          </cell>
        </row>
        <row r="320">
          <cell r="A320">
            <v>45701</v>
          </cell>
          <cell r="B320">
            <v>2</v>
          </cell>
          <cell r="C320">
            <v>13</v>
          </cell>
          <cell r="D320" t="str">
            <v>木</v>
          </cell>
          <cell r="E320" t="str">
            <v/>
          </cell>
        </row>
        <row r="321">
          <cell r="A321">
            <v>45702</v>
          </cell>
          <cell r="B321">
            <v>2</v>
          </cell>
          <cell r="C321">
            <v>14</v>
          </cell>
          <cell r="D321" t="str">
            <v>金</v>
          </cell>
          <cell r="E321" t="str">
            <v/>
          </cell>
        </row>
        <row r="322">
          <cell r="A322">
            <v>45703</v>
          </cell>
          <cell r="B322">
            <v>2</v>
          </cell>
          <cell r="C322">
            <v>15</v>
          </cell>
          <cell r="D322" t="str">
            <v>土</v>
          </cell>
          <cell r="E322" t="str">
            <v/>
          </cell>
        </row>
        <row r="323">
          <cell r="A323">
            <v>45704</v>
          </cell>
          <cell r="B323">
            <v>2</v>
          </cell>
          <cell r="C323">
            <v>16</v>
          </cell>
          <cell r="D323" t="str">
            <v>日</v>
          </cell>
          <cell r="E323" t="str">
            <v/>
          </cell>
        </row>
        <row r="324">
          <cell r="A324">
            <v>45705</v>
          </cell>
          <cell r="B324">
            <v>2</v>
          </cell>
          <cell r="C324">
            <v>17</v>
          </cell>
          <cell r="D324" t="str">
            <v>月</v>
          </cell>
          <cell r="E324" t="str">
            <v/>
          </cell>
        </row>
        <row r="325">
          <cell r="A325">
            <v>45706</v>
          </cell>
          <cell r="B325">
            <v>2</v>
          </cell>
          <cell r="C325">
            <v>18</v>
          </cell>
          <cell r="D325" t="str">
            <v>火</v>
          </cell>
          <cell r="E325" t="str">
            <v/>
          </cell>
        </row>
        <row r="326">
          <cell r="A326">
            <v>45707</v>
          </cell>
          <cell r="B326">
            <v>2</v>
          </cell>
          <cell r="C326">
            <v>19</v>
          </cell>
          <cell r="D326" t="str">
            <v>水</v>
          </cell>
          <cell r="E326" t="str">
            <v/>
          </cell>
        </row>
        <row r="327">
          <cell r="A327">
            <v>45708</v>
          </cell>
          <cell r="B327">
            <v>2</v>
          </cell>
          <cell r="C327">
            <v>20</v>
          </cell>
          <cell r="D327" t="str">
            <v>木</v>
          </cell>
          <cell r="E327" t="str">
            <v/>
          </cell>
        </row>
        <row r="328">
          <cell r="A328">
            <v>45709</v>
          </cell>
          <cell r="B328">
            <v>2</v>
          </cell>
          <cell r="C328">
            <v>21</v>
          </cell>
          <cell r="D328" t="str">
            <v>金</v>
          </cell>
          <cell r="E328" t="str">
            <v/>
          </cell>
        </row>
        <row r="329">
          <cell r="A329">
            <v>45710</v>
          </cell>
          <cell r="B329">
            <v>2</v>
          </cell>
          <cell r="C329">
            <v>22</v>
          </cell>
          <cell r="D329" t="str">
            <v>土</v>
          </cell>
          <cell r="E329" t="str">
            <v/>
          </cell>
        </row>
        <row r="330">
          <cell r="A330">
            <v>45711</v>
          </cell>
          <cell r="B330">
            <v>2</v>
          </cell>
          <cell r="C330">
            <v>23</v>
          </cell>
          <cell r="D330" t="str">
            <v>日</v>
          </cell>
          <cell r="E330" t="str">
            <v>天皇誕生日</v>
          </cell>
        </row>
        <row r="331">
          <cell r="A331">
            <v>45712</v>
          </cell>
          <cell r="B331">
            <v>2</v>
          </cell>
          <cell r="C331">
            <v>24</v>
          </cell>
          <cell r="D331" t="str">
            <v>月</v>
          </cell>
          <cell r="E331" t="str">
            <v>振替休日</v>
          </cell>
        </row>
        <row r="332">
          <cell r="A332">
            <v>45713</v>
          </cell>
          <cell r="B332">
            <v>2</v>
          </cell>
          <cell r="C332">
            <v>25</v>
          </cell>
          <cell r="D332" t="str">
            <v>火</v>
          </cell>
          <cell r="E332" t="str">
            <v/>
          </cell>
        </row>
        <row r="333">
          <cell r="A333">
            <v>45714</v>
          </cell>
          <cell r="B333">
            <v>2</v>
          </cell>
          <cell r="C333">
            <v>26</v>
          </cell>
          <cell r="D333" t="str">
            <v>水</v>
          </cell>
          <cell r="E333" t="str">
            <v/>
          </cell>
        </row>
        <row r="334">
          <cell r="A334">
            <v>45715</v>
          </cell>
          <cell r="B334">
            <v>2</v>
          </cell>
          <cell r="C334">
            <v>27</v>
          </cell>
          <cell r="D334" t="str">
            <v>木</v>
          </cell>
          <cell r="E334" t="str">
            <v/>
          </cell>
        </row>
        <row r="335">
          <cell r="A335">
            <v>45716</v>
          </cell>
          <cell r="B335">
            <v>2</v>
          </cell>
          <cell r="C335">
            <v>28</v>
          </cell>
          <cell r="D335" t="str">
            <v>金</v>
          </cell>
          <cell r="E335" t="str">
            <v/>
          </cell>
        </row>
        <row r="336">
          <cell r="A336">
            <v>45717</v>
          </cell>
          <cell r="B336">
            <v>3</v>
          </cell>
          <cell r="C336">
            <v>1</v>
          </cell>
          <cell r="D336" t="str">
            <v>土</v>
          </cell>
          <cell r="E336" t="str">
            <v/>
          </cell>
        </row>
        <row r="337">
          <cell r="A337">
            <v>45718</v>
          </cell>
          <cell r="B337">
            <v>3</v>
          </cell>
          <cell r="C337">
            <v>2</v>
          </cell>
          <cell r="D337" t="str">
            <v>日</v>
          </cell>
          <cell r="E337" t="str">
            <v/>
          </cell>
        </row>
        <row r="338">
          <cell r="A338">
            <v>45719</v>
          </cell>
          <cell r="B338">
            <v>3</v>
          </cell>
          <cell r="C338">
            <v>3</v>
          </cell>
          <cell r="D338" t="str">
            <v>月</v>
          </cell>
          <cell r="E338" t="str">
            <v/>
          </cell>
        </row>
        <row r="339">
          <cell r="A339">
            <v>45720</v>
          </cell>
          <cell r="B339">
            <v>3</v>
          </cell>
          <cell r="C339">
            <v>4</v>
          </cell>
          <cell r="D339" t="str">
            <v>火</v>
          </cell>
          <cell r="E339" t="str">
            <v/>
          </cell>
        </row>
        <row r="340">
          <cell r="A340">
            <v>45721</v>
          </cell>
          <cell r="B340">
            <v>3</v>
          </cell>
          <cell r="C340">
            <v>5</v>
          </cell>
          <cell r="D340" t="str">
            <v>水</v>
          </cell>
          <cell r="E340" t="str">
            <v/>
          </cell>
        </row>
        <row r="341">
          <cell r="A341">
            <v>45722</v>
          </cell>
          <cell r="B341">
            <v>3</v>
          </cell>
          <cell r="C341">
            <v>6</v>
          </cell>
          <cell r="D341" t="str">
            <v>木</v>
          </cell>
          <cell r="E341" t="str">
            <v/>
          </cell>
        </row>
        <row r="342">
          <cell r="A342">
            <v>45723</v>
          </cell>
          <cell r="B342">
            <v>3</v>
          </cell>
          <cell r="C342">
            <v>7</v>
          </cell>
          <cell r="D342" t="str">
            <v>金</v>
          </cell>
          <cell r="E342" t="str">
            <v/>
          </cell>
        </row>
        <row r="343">
          <cell r="A343">
            <v>45724</v>
          </cell>
          <cell r="B343">
            <v>3</v>
          </cell>
          <cell r="C343">
            <v>8</v>
          </cell>
          <cell r="D343" t="str">
            <v>土</v>
          </cell>
          <cell r="E343" t="str">
            <v/>
          </cell>
        </row>
        <row r="344">
          <cell r="A344">
            <v>45725</v>
          </cell>
          <cell r="B344">
            <v>3</v>
          </cell>
          <cell r="C344">
            <v>9</v>
          </cell>
          <cell r="D344" t="str">
            <v>日</v>
          </cell>
          <cell r="E344" t="str">
            <v/>
          </cell>
        </row>
        <row r="345">
          <cell r="A345">
            <v>45726</v>
          </cell>
          <cell r="B345">
            <v>3</v>
          </cell>
          <cell r="C345">
            <v>10</v>
          </cell>
          <cell r="D345" t="str">
            <v>月</v>
          </cell>
          <cell r="E345" t="str">
            <v/>
          </cell>
        </row>
        <row r="346">
          <cell r="A346">
            <v>45727</v>
          </cell>
          <cell r="B346">
            <v>3</v>
          </cell>
          <cell r="C346">
            <v>11</v>
          </cell>
          <cell r="D346" t="str">
            <v>火</v>
          </cell>
          <cell r="E346" t="str">
            <v/>
          </cell>
        </row>
        <row r="347">
          <cell r="A347">
            <v>45728</v>
          </cell>
          <cell r="B347">
            <v>3</v>
          </cell>
          <cell r="C347">
            <v>12</v>
          </cell>
          <cell r="D347" t="str">
            <v>水</v>
          </cell>
          <cell r="E347" t="str">
            <v/>
          </cell>
        </row>
        <row r="348">
          <cell r="A348">
            <v>45729</v>
          </cell>
          <cell r="B348">
            <v>3</v>
          </cell>
          <cell r="C348">
            <v>13</v>
          </cell>
          <cell r="D348" t="str">
            <v>木</v>
          </cell>
          <cell r="E348" t="str">
            <v/>
          </cell>
        </row>
        <row r="349">
          <cell r="A349">
            <v>45730</v>
          </cell>
          <cell r="B349">
            <v>3</v>
          </cell>
          <cell r="C349">
            <v>14</v>
          </cell>
          <cell r="D349" t="str">
            <v>金</v>
          </cell>
          <cell r="E349" t="str">
            <v/>
          </cell>
        </row>
        <row r="350">
          <cell r="A350">
            <v>45731</v>
          </cell>
          <cell r="B350">
            <v>3</v>
          </cell>
          <cell r="C350">
            <v>15</v>
          </cell>
          <cell r="D350" t="str">
            <v>土</v>
          </cell>
          <cell r="E350" t="str">
            <v/>
          </cell>
        </row>
        <row r="351">
          <cell r="A351">
            <v>45732</v>
          </cell>
          <cell r="B351">
            <v>3</v>
          </cell>
          <cell r="C351">
            <v>16</v>
          </cell>
          <cell r="D351" t="str">
            <v>日</v>
          </cell>
          <cell r="E351" t="str">
            <v/>
          </cell>
        </row>
        <row r="352">
          <cell r="A352">
            <v>45733</v>
          </cell>
          <cell r="B352">
            <v>3</v>
          </cell>
          <cell r="C352">
            <v>17</v>
          </cell>
          <cell r="D352" t="str">
            <v>月</v>
          </cell>
          <cell r="E352" t="str">
            <v/>
          </cell>
        </row>
        <row r="353">
          <cell r="A353">
            <v>45734</v>
          </cell>
          <cell r="B353">
            <v>3</v>
          </cell>
          <cell r="C353">
            <v>18</v>
          </cell>
          <cell r="D353" t="str">
            <v>火</v>
          </cell>
          <cell r="E353" t="str">
            <v/>
          </cell>
        </row>
        <row r="354">
          <cell r="A354">
            <v>45735</v>
          </cell>
          <cell r="B354">
            <v>3</v>
          </cell>
          <cell r="C354">
            <v>19</v>
          </cell>
          <cell r="D354" t="str">
            <v>水</v>
          </cell>
          <cell r="E354" t="str">
            <v/>
          </cell>
        </row>
        <row r="355">
          <cell r="A355">
            <v>45736</v>
          </cell>
          <cell r="B355">
            <v>3</v>
          </cell>
          <cell r="C355">
            <v>20</v>
          </cell>
          <cell r="D355" t="str">
            <v>木</v>
          </cell>
          <cell r="E355" t="str">
            <v>春分の日</v>
          </cell>
        </row>
        <row r="356">
          <cell r="A356">
            <v>45737</v>
          </cell>
          <cell r="B356">
            <v>3</v>
          </cell>
          <cell r="C356">
            <v>21</v>
          </cell>
          <cell r="D356" t="str">
            <v>金</v>
          </cell>
          <cell r="E356" t="str">
            <v/>
          </cell>
        </row>
        <row r="357">
          <cell r="A357">
            <v>45738</v>
          </cell>
          <cell r="B357">
            <v>3</v>
          </cell>
          <cell r="C357">
            <v>22</v>
          </cell>
          <cell r="D357" t="str">
            <v>土</v>
          </cell>
          <cell r="E357" t="str">
            <v/>
          </cell>
        </row>
        <row r="358">
          <cell r="A358">
            <v>45739</v>
          </cell>
          <cell r="B358">
            <v>3</v>
          </cell>
          <cell r="C358">
            <v>23</v>
          </cell>
          <cell r="D358" t="str">
            <v>日</v>
          </cell>
          <cell r="E358" t="str">
            <v/>
          </cell>
        </row>
        <row r="359">
          <cell r="A359">
            <v>45740</v>
          </cell>
          <cell r="B359">
            <v>3</v>
          </cell>
          <cell r="C359">
            <v>24</v>
          </cell>
          <cell r="D359" t="str">
            <v>月</v>
          </cell>
          <cell r="E359" t="str">
            <v/>
          </cell>
        </row>
        <row r="360">
          <cell r="A360">
            <v>45741</v>
          </cell>
          <cell r="B360">
            <v>3</v>
          </cell>
          <cell r="C360">
            <v>25</v>
          </cell>
          <cell r="D360" t="str">
            <v>火</v>
          </cell>
          <cell r="E360" t="str">
            <v/>
          </cell>
        </row>
        <row r="361">
          <cell r="A361">
            <v>45742</v>
          </cell>
          <cell r="B361">
            <v>3</v>
          </cell>
          <cell r="C361">
            <v>26</v>
          </cell>
          <cell r="D361" t="str">
            <v>水</v>
          </cell>
          <cell r="E361" t="str">
            <v/>
          </cell>
        </row>
        <row r="362">
          <cell r="A362">
            <v>45743</v>
          </cell>
          <cell r="B362">
            <v>3</v>
          </cell>
          <cell r="C362">
            <v>27</v>
          </cell>
          <cell r="D362" t="str">
            <v>木</v>
          </cell>
          <cell r="E362" t="str">
            <v/>
          </cell>
        </row>
        <row r="363">
          <cell r="A363">
            <v>45744</v>
          </cell>
          <cell r="B363">
            <v>3</v>
          </cell>
          <cell r="C363">
            <v>28</v>
          </cell>
          <cell r="D363" t="str">
            <v>金</v>
          </cell>
          <cell r="E363" t="str">
            <v/>
          </cell>
        </row>
        <row r="364">
          <cell r="A364">
            <v>45745</v>
          </cell>
          <cell r="B364">
            <v>3</v>
          </cell>
          <cell r="C364">
            <v>29</v>
          </cell>
          <cell r="D364" t="str">
            <v>土</v>
          </cell>
          <cell r="E364" t="str">
            <v/>
          </cell>
        </row>
        <row r="365">
          <cell r="A365">
            <v>45746</v>
          </cell>
          <cell r="B365">
            <v>3</v>
          </cell>
          <cell r="C365">
            <v>30</v>
          </cell>
          <cell r="D365" t="str">
            <v>日</v>
          </cell>
          <cell r="E365" t="str">
            <v/>
          </cell>
        </row>
        <row r="366">
          <cell r="A366">
            <v>45747</v>
          </cell>
          <cell r="B366">
            <v>3</v>
          </cell>
          <cell r="C366">
            <v>31</v>
          </cell>
          <cell r="D366" t="str">
            <v>月</v>
          </cell>
          <cell r="E366" t="str">
            <v/>
          </cell>
        </row>
        <row r="367">
          <cell r="A367">
            <v>45748</v>
          </cell>
          <cell r="B367">
            <v>4</v>
          </cell>
          <cell r="C367">
            <v>1</v>
          </cell>
          <cell r="D367" t="str">
            <v>火</v>
          </cell>
          <cell r="E367" t="str">
            <v/>
          </cell>
        </row>
        <row r="368">
          <cell r="A368">
            <v>45749</v>
          </cell>
          <cell r="B368">
            <v>4</v>
          </cell>
          <cell r="C368">
            <v>2</v>
          </cell>
          <cell r="D368" t="str">
            <v>水</v>
          </cell>
          <cell r="E368" t="str">
            <v/>
          </cell>
        </row>
        <row r="369">
          <cell r="A369">
            <v>45750</v>
          </cell>
          <cell r="B369">
            <v>4</v>
          </cell>
          <cell r="C369">
            <v>3</v>
          </cell>
          <cell r="D369" t="str">
            <v>木</v>
          </cell>
          <cell r="E369" t="str">
            <v/>
          </cell>
        </row>
        <row r="370">
          <cell r="A370">
            <v>45751</v>
          </cell>
          <cell r="B370">
            <v>4</v>
          </cell>
          <cell r="C370">
            <v>4</v>
          </cell>
          <cell r="D370" t="str">
            <v>金</v>
          </cell>
          <cell r="E370" t="str">
            <v/>
          </cell>
        </row>
        <row r="371">
          <cell r="A371">
            <v>45752</v>
          </cell>
          <cell r="B371">
            <v>4</v>
          </cell>
          <cell r="C371">
            <v>5</v>
          </cell>
          <cell r="D371" t="str">
            <v>土</v>
          </cell>
          <cell r="E371" t="str">
            <v/>
          </cell>
        </row>
        <row r="372">
          <cell r="A372">
            <v>45753</v>
          </cell>
          <cell r="B372">
            <v>4</v>
          </cell>
          <cell r="C372">
            <v>6</v>
          </cell>
          <cell r="D372" t="str">
            <v>日</v>
          </cell>
          <cell r="E372" t="str">
            <v/>
          </cell>
        </row>
        <row r="373">
          <cell r="A373">
            <v>45754</v>
          </cell>
          <cell r="B373">
            <v>4</v>
          </cell>
          <cell r="C373">
            <v>7</v>
          </cell>
          <cell r="D373" t="str">
            <v>月</v>
          </cell>
          <cell r="E373" t="str">
            <v/>
          </cell>
        </row>
        <row r="374">
          <cell r="A374">
            <v>45755</v>
          </cell>
          <cell r="B374">
            <v>4</v>
          </cell>
          <cell r="C374">
            <v>8</v>
          </cell>
          <cell r="D374" t="str">
            <v>火</v>
          </cell>
          <cell r="E374" t="str">
            <v/>
          </cell>
        </row>
        <row r="375">
          <cell r="A375">
            <v>45756</v>
          </cell>
          <cell r="B375">
            <v>4</v>
          </cell>
          <cell r="C375">
            <v>9</v>
          </cell>
          <cell r="D375" t="str">
            <v>水</v>
          </cell>
          <cell r="E375" t="str">
            <v/>
          </cell>
        </row>
        <row r="376">
          <cell r="A376">
            <v>45757</v>
          </cell>
          <cell r="B376">
            <v>4</v>
          </cell>
          <cell r="C376">
            <v>10</v>
          </cell>
          <cell r="D376" t="str">
            <v>木</v>
          </cell>
          <cell r="E376" t="str">
            <v/>
          </cell>
        </row>
        <row r="377">
          <cell r="A377">
            <v>45758</v>
          </cell>
          <cell r="B377">
            <v>4</v>
          </cell>
          <cell r="C377">
            <v>11</v>
          </cell>
          <cell r="D377" t="str">
            <v>金</v>
          </cell>
          <cell r="E377" t="str">
            <v/>
          </cell>
        </row>
        <row r="378">
          <cell r="A378">
            <v>45759</v>
          </cell>
          <cell r="B378">
            <v>4</v>
          </cell>
          <cell r="C378">
            <v>12</v>
          </cell>
          <cell r="D378" t="str">
            <v>土</v>
          </cell>
          <cell r="E378" t="str">
            <v/>
          </cell>
        </row>
        <row r="379">
          <cell r="A379">
            <v>45760</v>
          </cell>
          <cell r="B379">
            <v>4</v>
          </cell>
          <cell r="C379">
            <v>13</v>
          </cell>
          <cell r="D379" t="str">
            <v>日</v>
          </cell>
          <cell r="E379" t="str">
            <v/>
          </cell>
        </row>
        <row r="380">
          <cell r="A380">
            <v>45761</v>
          </cell>
          <cell r="B380">
            <v>4</v>
          </cell>
          <cell r="C380">
            <v>14</v>
          </cell>
          <cell r="D380" t="str">
            <v>月</v>
          </cell>
          <cell r="E380" t="str">
            <v/>
          </cell>
        </row>
        <row r="381">
          <cell r="A381">
            <v>45762</v>
          </cell>
          <cell r="B381">
            <v>4</v>
          </cell>
          <cell r="C381">
            <v>15</v>
          </cell>
          <cell r="D381" t="str">
            <v>火</v>
          </cell>
          <cell r="E381" t="str">
            <v/>
          </cell>
        </row>
        <row r="382">
          <cell r="A382">
            <v>45763</v>
          </cell>
          <cell r="B382">
            <v>4</v>
          </cell>
          <cell r="C382">
            <v>16</v>
          </cell>
          <cell r="D382" t="str">
            <v>水</v>
          </cell>
          <cell r="E382" t="str">
            <v/>
          </cell>
        </row>
        <row r="383">
          <cell r="A383">
            <v>45764</v>
          </cell>
          <cell r="B383">
            <v>4</v>
          </cell>
          <cell r="C383">
            <v>17</v>
          </cell>
          <cell r="D383" t="str">
            <v>木</v>
          </cell>
          <cell r="E383" t="str">
            <v/>
          </cell>
        </row>
        <row r="384">
          <cell r="A384">
            <v>45765</v>
          </cell>
          <cell r="B384">
            <v>4</v>
          </cell>
          <cell r="C384">
            <v>18</v>
          </cell>
          <cell r="D384" t="str">
            <v>金</v>
          </cell>
          <cell r="E384" t="str">
            <v/>
          </cell>
        </row>
        <row r="385">
          <cell r="A385">
            <v>45766</v>
          </cell>
          <cell r="B385">
            <v>4</v>
          </cell>
          <cell r="C385">
            <v>19</v>
          </cell>
          <cell r="D385" t="str">
            <v>土</v>
          </cell>
          <cell r="E385" t="str">
            <v/>
          </cell>
        </row>
        <row r="386">
          <cell r="A386">
            <v>45767</v>
          </cell>
          <cell r="B386">
            <v>4</v>
          </cell>
          <cell r="C386">
            <v>20</v>
          </cell>
          <cell r="D386" t="str">
            <v>日</v>
          </cell>
          <cell r="E386" t="str">
            <v/>
          </cell>
        </row>
        <row r="387">
          <cell r="A387">
            <v>45768</v>
          </cell>
          <cell r="B387">
            <v>4</v>
          </cell>
          <cell r="C387">
            <v>21</v>
          </cell>
          <cell r="D387" t="str">
            <v>月</v>
          </cell>
          <cell r="E387" t="str">
            <v/>
          </cell>
        </row>
        <row r="388">
          <cell r="A388">
            <v>45769</v>
          </cell>
          <cell r="B388">
            <v>4</v>
          </cell>
          <cell r="C388">
            <v>22</v>
          </cell>
          <cell r="D388" t="str">
            <v>火</v>
          </cell>
          <cell r="E388" t="str">
            <v/>
          </cell>
        </row>
        <row r="389">
          <cell r="A389">
            <v>45770</v>
          </cell>
          <cell r="B389">
            <v>4</v>
          </cell>
          <cell r="C389">
            <v>23</v>
          </cell>
          <cell r="D389" t="str">
            <v>水</v>
          </cell>
          <cell r="E389" t="str">
            <v/>
          </cell>
        </row>
        <row r="390">
          <cell r="A390">
            <v>45771</v>
          </cell>
          <cell r="B390">
            <v>4</v>
          </cell>
          <cell r="C390">
            <v>24</v>
          </cell>
          <cell r="D390" t="str">
            <v>木</v>
          </cell>
          <cell r="E390" t="str">
            <v/>
          </cell>
        </row>
        <row r="391">
          <cell r="A391">
            <v>45772</v>
          </cell>
          <cell r="B391">
            <v>4</v>
          </cell>
          <cell r="C391">
            <v>25</v>
          </cell>
          <cell r="D391" t="str">
            <v>金</v>
          </cell>
          <cell r="E391" t="str">
            <v/>
          </cell>
        </row>
        <row r="392">
          <cell r="A392">
            <v>45773</v>
          </cell>
          <cell r="B392">
            <v>4</v>
          </cell>
          <cell r="C392">
            <v>26</v>
          </cell>
          <cell r="D392" t="str">
            <v>土</v>
          </cell>
          <cell r="E392" t="str">
            <v/>
          </cell>
        </row>
        <row r="393">
          <cell r="A393">
            <v>45774</v>
          </cell>
          <cell r="B393">
            <v>4</v>
          </cell>
          <cell r="C393">
            <v>27</v>
          </cell>
          <cell r="D393" t="str">
            <v>日</v>
          </cell>
          <cell r="E393" t="str">
            <v/>
          </cell>
        </row>
        <row r="394">
          <cell r="A394">
            <v>45775</v>
          </cell>
          <cell r="B394">
            <v>4</v>
          </cell>
          <cell r="C394">
            <v>28</v>
          </cell>
          <cell r="D394" t="str">
            <v>月</v>
          </cell>
          <cell r="E394" t="str">
            <v/>
          </cell>
        </row>
        <row r="395">
          <cell r="A395">
            <v>45776</v>
          </cell>
          <cell r="B395">
            <v>4</v>
          </cell>
          <cell r="C395">
            <v>29</v>
          </cell>
          <cell r="D395" t="str">
            <v>火</v>
          </cell>
          <cell r="E395" t="str">
            <v>昭和の日</v>
          </cell>
        </row>
        <row r="396">
          <cell r="A396">
            <v>45777</v>
          </cell>
          <cell r="B396">
            <v>4</v>
          </cell>
          <cell r="C396">
            <v>30</v>
          </cell>
          <cell r="D396" t="str">
            <v>水</v>
          </cell>
          <cell r="E396" t="str">
            <v/>
          </cell>
        </row>
        <row r="397">
          <cell r="A397">
            <v>45778</v>
          </cell>
          <cell r="B397">
            <v>5</v>
          </cell>
          <cell r="C397">
            <v>1</v>
          </cell>
          <cell r="D397" t="str">
            <v>木</v>
          </cell>
          <cell r="E397" t="str">
            <v/>
          </cell>
        </row>
        <row r="398">
          <cell r="A398">
            <v>45779</v>
          </cell>
          <cell r="B398">
            <v>5</v>
          </cell>
          <cell r="C398">
            <v>2</v>
          </cell>
          <cell r="D398" t="str">
            <v>金</v>
          </cell>
          <cell r="E398" t="str">
            <v/>
          </cell>
        </row>
        <row r="399">
          <cell r="A399">
            <v>45780</v>
          </cell>
          <cell r="B399">
            <v>5</v>
          </cell>
          <cell r="C399">
            <v>3</v>
          </cell>
          <cell r="D399" t="str">
            <v>土</v>
          </cell>
          <cell r="E399" t="str">
            <v>憲法記念日</v>
          </cell>
        </row>
        <row r="400">
          <cell r="A400">
            <v>45781</v>
          </cell>
          <cell r="B400">
            <v>5</v>
          </cell>
          <cell r="C400">
            <v>4</v>
          </cell>
          <cell r="D400" t="str">
            <v>日</v>
          </cell>
          <cell r="E400" t="str">
            <v>みどりの日</v>
          </cell>
        </row>
        <row r="401">
          <cell r="A401">
            <v>45782</v>
          </cell>
          <cell r="B401">
            <v>5</v>
          </cell>
          <cell r="C401">
            <v>5</v>
          </cell>
          <cell r="D401" t="str">
            <v>月</v>
          </cell>
          <cell r="E401" t="str">
            <v>こどもの日</v>
          </cell>
        </row>
        <row r="402">
          <cell r="A402">
            <v>45783</v>
          </cell>
          <cell r="B402">
            <v>5</v>
          </cell>
          <cell r="C402">
            <v>6</v>
          </cell>
          <cell r="D402" t="str">
            <v>火</v>
          </cell>
          <cell r="E402" t="str">
            <v>振替休日</v>
          </cell>
        </row>
        <row r="403">
          <cell r="A403">
            <v>45784</v>
          </cell>
          <cell r="B403">
            <v>5</v>
          </cell>
          <cell r="C403">
            <v>7</v>
          </cell>
          <cell r="D403" t="str">
            <v>水</v>
          </cell>
          <cell r="E403" t="str">
            <v/>
          </cell>
        </row>
        <row r="404">
          <cell r="A404">
            <v>45785</v>
          </cell>
          <cell r="B404">
            <v>5</v>
          </cell>
          <cell r="C404">
            <v>8</v>
          </cell>
          <cell r="D404" t="str">
            <v>木</v>
          </cell>
          <cell r="E404" t="str">
            <v/>
          </cell>
        </row>
        <row r="405">
          <cell r="A405">
            <v>45786</v>
          </cell>
          <cell r="B405">
            <v>5</v>
          </cell>
          <cell r="C405">
            <v>9</v>
          </cell>
          <cell r="D405" t="str">
            <v>金</v>
          </cell>
          <cell r="E405" t="str">
            <v/>
          </cell>
        </row>
        <row r="406">
          <cell r="A406">
            <v>45787</v>
          </cell>
          <cell r="B406">
            <v>5</v>
          </cell>
          <cell r="C406">
            <v>10</v>
          </cell>
          <cell r="D406" t="str">
            <v>土</v>
          </cell>
          <cell r="E406" t="str">
            <v/>
          </cell>
        </row>
        <row r="407">
          <cell r="A407">
            <v>45788</v>
          </cell>
          <cell r="B407">
            <v>5</v>
          </cell>
          <cell r="C407">
            <v>11</v>
          </cell>
          <cell r="D407" t="str">
            <v>日</v>
          </cell>
          <cell r="E407" t="str">
            <v/>
          </cell>
        </row>
        <row r="408">
          <cell r="A408">
            <v>45789</v>
          </cell>
          <cell r="B408">
            <v>5</v>
          </cell>
          <cell r="C408">
            <v>12</v>
          </cell>
          <cell r="D408" t="str">
            <v>月</v>
          </cell>
          <cell r="E408" t="str">
            <v/>
          </cell>
        </row>
        <row r="409">
          <cell r="A409">
            <v>45790</v>
          </cell>
          <cell r="B409">
            <v>5</v>
          </cell>
          <cell r="C409">
            <v>13</v>
          </cell>
          <cell r="D409" t="str">
            <v>火</v>
          </cell>
          <cell r="E409" t="str">
            <v/>
          </cell>
        </row>
        <row r="410">
          <cell r="A410">
            <v>45791</v>
          </cell>
          <cell r="B410">
            <v>5</v>
          </cell>
          <cell r="C410">
            <v>14</v>
          </cell>
          <cell r="D410" t="str">
            <v>水</v>
          </cell>
          <cell r="E410" t="str">
            <v/>
          </cell>
        </row>
        <row r="411">
          <cell r="A411">
            <v>45792</v>
          </cell>
          <cell r="B411">
            <v>5</v>
          </cell>
          <cell r="C411">
            <v>15</v>
          </cell>
          <cell r="D411" t="str">
            <v>木</v>
          </cell>
          <cell r="E411" t="str">
            <v/>
          </cell>
        </row>
        <row r="412">
          <cell r="A412">
            <v>45793</v>
          </cell>
          <cell r="B412">
            <v>5</v>
          </cell>
          <cell r="C412">
            <v>16</v>
          </cell>
          <cell r="D412" t="str">
            <v>金</v>
          </cell>
          <cell r="E412" t="str">
            <v/>
          </cell>
        </row>
        <row r="413">
          <cell r="A413">
            <v>45794</v>
          </cell>
          <cell r="B413">
            <v>5</v>
          </cell>
          <cell r="C413">
            <v>17</v>
          </cell>
          <cell r="D413" t="str">
            <v>土</v>
          </cell>
          <cell r="E413" t="str">
            <v/>
          </cell>
        </row>
        <row r="414">
          <cell r="A414">
            <v>45795</v>
          </cell>
          <cell r="B414">
            <v>5</v>
          </cell>
          <cell r="C414">
            <v>18</v>
          </cell>
          <cell r="D414" t="str">
            <v>日</v>
          </cell>
          <cell r="E414" t="str">
            <v/>
          </cell>
        </row>
        <row r="415">
          <cell r="A415">
            <v>45796</v>
          </cell>
          <cell r="B415">
            <v>5</v>
          </cell>
          <cell r="C415">
            <v>19</v>
          </cell>
          <cell r="D415" t="str">
            <v>月</v>
          </cell>
          <cell r="E415" t="str">
            <v/>
          </cell>
        </row>
        <row r="416">
          <cell r="A416">
            <v>45797</v>
          </cell>
          <cell r="B416">
            <v>5</v>
          </cell>
          <cell r="C416">
            <v>20</v>
          </cell>
          <cell r="D416" t="str">
            <v>火</v>
          </cell>
          <cell r="E416" t="str">
            <v/>
          </cell>
        </row>
        <row r="417">
          <cell r="A417">
            <v>45798</v>
          </cell>
          <cell r="B417">
            <v>5</v>
          </cell>
          <cell r="C417">
            <v>21</v>
          </cell>
          <cell r="D417" t="str">
            <v>水</v>
          </cell>
          <cell r="E417" t="str">
            <v/>
          </cell>
        </row>
        <row r="418">
          <cell r="A418">
            <v>45799</v>
          </cell>
          <cell r="B418">
            <v>5</v>
          </cell>
          <cell r="C418">
            <v>22</v>
          </cell>
          <cell r="D418" t="str">
            <v>木</v>
          </cell>
          <cell r="E418" t="str">
            <v/>
          </cell>
        </row>
        <row r="419">
          <cell r="A419">
            <v>45800</v>
          </cell>
          <cell r="B419">
            <v>5</v>
          </cell>
          <cell r="C419">
            <v>23</v>
          </cell>
          <cell r="D419" t="str">
            <v>金</v>
          </cell>
          <cell r="E419" t="str">
            <v/>
          </cell>
        </row>
        <row r="420">
          <cell r="A420">
            <v>45801</v>
          </cell>
          <cell r="B420">
            <v>5</v>
          </cell>
          <cell r="C420">
            <v>24</v>
          </cell>
          <cell r="D420" t="str">
            <v>土</v>
          </cell>
          <cell r="E420" t="str">
            <v/>
          </cell>
        </row>
        <row r="421">
          <cell r="A421">
            <v>45802</v>
          </cell>
          <cell r="B421">
            <v>5</v>
          </cell>
          <cell r="C421">
            <v>25</v>
          </cell>
          <cell r="D421" t="str">
            <v>日</v>
          </cell>
          <cell r="E421" t="str">
            <v/>
          </cell>
        </row>
        <row r="422">
          <cell r="A422">
            <v>45803</v>
          </cell>
          <cell r="B422">
            <v>5</v>
          </cell>
          <cell r="C422">
            <v>26</v>
          </cell>
          <cell r="D422" t="str">
            <v>月</v>
          </cell>
          <cell r="E422" t="str">
            <v/>
          </cell>
        </row>
        <row r="423">
          <cell r="A423">
            <v>45804</v>
          </cell>
          <cell r="B423">
            <v>5</v>
          </cell>
          <cell r="C423">
            <v>27</v>
          </cell>
          <cell r="D423" t="str">
            <v>火</v>
          </cell>
          <cell r="E423" t="str">
            <v/>
          </cell>
        </row>
        <row r="424">
          <cell r="A424">
            <v>45805</v>
          </cell>
          <cell r="B424">
            <v>5</v>
          </cell>
          <cell r="C424">
            <v>28</v>
          </cell>
          <cell r="D424" t="str">
            <v>水</v>
          </cell>
          <cell r="E424" t="str">
            <v/>
          </cell>
        </row>
        <row r="425">
          <cell r="A425">
            <v>45806</v>
          </cell>
          <cell r="B425">
            <v>5</v>
          </cell>
          <cell r="C425">
            <v>29</v>
          </cell>
          <cell r="D425" t="str">
            <v>木</v>
          </cell>
          <cell r="E425" t="str">
            <v/>
          </cell>
        </row>
        <row r="426">
          <cell r="A426">
            <v>45807</v>
          </cell>
          <cell r="B426">
            <v>5</v>
          </cell>
          <cell r="C426">
            <v>30</v>
          </cell>
          <cell r="D426" t="str">
            <v>金</v>
          </cell>
          <cell r="E426" t="str">
            <v/>
          </cell>
        </row>
        <row r="427">
          <cell r="A427">
            <v>45808</v>
          </cell>
          <cell r="B427">
            <v>5</v>
          </cell>
          <cell r="C427">
            <v>31</v>
          </cell>
          <cell r="D427" t="str">
            <v>土</v>
          </cell>
          <cell r="E427" t="str">
            <v/>
          </cell>
        </row>
        <row r="428">
          <cell r="A428">
            <v>45809</v>
          </cell>
          <cell r="B428">
            <v>6</v>
          </cell>
          <cell r="C428">
            <v>1</v>
          </cell>
          <cell r="D428" t="str">
            <v>日</v>
          </cell>
          <cell r="E428" t="str">
            <v/>
          </cell>
        </row>
        <row r="429">
          <cell r="A429">
            <v>45810</v>
          </cell>
          <cell r="B429">
            <v>6</v>
          </cell>
          <cell r="C429">
            <v>2</v>
          </cell>
          <cell r="D429" t="str">
            <v>月</v>
          </cell>
          <cell r="E429" t="str">
            <v/>
          </cell>
        </row>
        <row r="430">
          <cell r="A430">
            <v>45811</v>
          </cell>
          <cell r="B430">
            <v>6</v>
          </cell>
          <cell r="C430">
            <v>3</v>
          </cell>
          <cell r="D430" t="str">
            <v>火</v>
          </cell>
          <cell r="E430" t="str">
            <v/>
          </cell>
        </row>
        <row r="431">
          <cell r="A431">
            <v>45812</v>
          </cell>
          <cell r="B431">
            <v>6</v>
          </cell>
          <cell r="C431">
            <v>4</v>
          </cell>
          <cell r="D431" t="str">
            <v>水</v>
          </cell>
          <cell r="E431" t="str">
            <v/>
          </cell>
        </row>
        <row r="432">
          <cell r="A432">
            <v>45813</v>
          </cell>
          <cell r="B432">
            <v>6</v>
          </cell>
          <cell r="C432">
            <v>5</v>
          </cell>
          <cell r="D432" t="str">
            <v>木</v>
          </cell>
          <cell r="E432" t="str">
            <v/>
          </cell>
        </row>
        <row r="433">
          <cell r="A433">
            <v>45814</v>
          </cell>
          <cell r="B433">
            <v>6</v>
          </cell>
          <cell r="C433">
            <v>6</v>
          </cell>
          <cell r="D433" t="str">
            <v>金</v>
          </cell>
          <cell r="E433" t="str">
            <v/>
          </cell>
        </row>
        <row r="434">
          <cell r="A434">
            <v>45815</v>
          </cell>
          <cell r="B434">
            <v>6</v>
          </cell>
          <cell r="C434">
            <v>7</v>
          </cell>
          <cell r="D434" t="str">
            <v>土</v>
          </cell>
          <cell r="E434" t="str">
            <v/>
          </cell>
        </row>
        <row r="435">
          <cell r="A435">
            <v>45816</v>
          </cell>
          <cell r="B435">
            <v>6</v>
          </cell>
          <cell r="C435">
            <v>8</v>
          </cell>
          <cell r="D435" t="str">
            <v>日</v>
          </cell>
          <cell r="E435" t="str">
            <v/>
          </cell>
        </row>
        <row r="436">
          <cell r="A436">
            <v>45817</v>
          </cell>
          <cell r="B436">
            <v>6</v>
          </cell>
          <cell r="C436">
            <v>9</v>
          </cell>
          <cell r="D436" t="str">
            <v>月</v>
          </cell>
          <cell r="E436" t="str">
            <v/>
          </cell>
        </row>
        <row r="437">
          <cell r="A437">
            <v>45818</v>
          </cell>
          <cell r="B437">
            <v>6</v>
          </cell>
          <cell r="C437">
            <v>10</v>
          </cell>
          <cell r="D437" t="str">
            <v>火</v>
          </cell>
          <cell r="E437" t="str">
            <v/>
          </cell>
        </row>
        <row r="438">
          <cell r="A438">
            <v>45819</v>
          </cell>
          <cell r="B438">
            <v>6</v>
          </cell>
          <cell r="C438">
            <v>11</v>
          </cell>
          <cell r="D438" t="str">
            <v>水</v>
          </cell>
          <cell r="E438" t="str">
            <v/>
          </cell>
        </row>
        <row r="439">
          <cell r="A439">
            <v>45820</v>
          </cell>
          <cell r="B439">
            <v>6</v>
          </cell>
          <cell r="C439">
            <v>12</v>
          </cell>
          <cell r="D439" t="str">
            <v>木</v>
          </cell>
          <cell r="E439" t="str">
            <v/>
          </cell>
        </row>
        <row r="440">
          <cell r="A440">
            <v>45821</v>
          </cell>
          <cell r="B440">
            <v>6</v>
          </cell>
          <cell r="C440">
            <v>13</v>
          </cell>
          <cell r="D440" t="str">
            <v>金</v>
          </cell>
          <cell r="E440" t="str">
            <v/>
          </cell>
        </row>
        <row r="441">
          <cell r="A441">
            <v>45822</v>
          </cell>
          <cell r="B441">
            <v>6</v>
          </cell>
          <cell r="C441">
            <v>14</v>
          </cell>
          <cell r="D441" t="str">
            <v>土</v>
          </cell>
          <cell r="E441" t="str">
            <v/>
          </cell>
        </row>
        <row r="442">
          <cell r="A442">
            <v>45823</v>
          </cell>
          <cell r="B442">
            <v>6</v>
          </cell>
          <cell r="C442">
            <v>15</v>
          </cell>
          <cell r="D442" t="str">
            <v>日</v>
          </cell>
          <cell r="E442" t="str">
            <v/>
          </cell>
        </row>
        <row r="443">
          <cell r="A443">
            <v>45824</v>
          </cell>
          <cell r="B443">
            <v>6</v>
          </cell>
          <cell r="C443">
            <v>16</v>
          </cell>
          <cell r="D443" t="str">
            <v>月</v>
          </cell>
          <cell r="E443" t="str">
            <v/>
          </cell>
        </row>
        <row r="444">
          <cell r="A444">
            <v>45825</v>
          </cell>
          <cell r="B444">
            <v>6</v>
          </cell>
          <cell r="C444">
            <v>17</v>
          </cell>
          <cell r="D444" t="str">
            <v>火</v>
          </cell>
          <cell r="E444" t="str">
            <v/>
          </cell>
        </row>
        <row r="445">
          <cell r="A445">
            <v>45826</v>
          </cell>
          <cell r="B445">
            <v>6</v>
          </cell>
          <cell r="C445">
            <v>18</v>
          </cell>
          <cell r="D445" t="str">
            <v>水</v>
          </cell>
          <cell r="E445" t="str">
            <v/>
          </cell>
        </row>
        <row r="446">
          <cell r="A446">
            <v>45827</v>
          </cell>
          <cell r="B446">
            <v>6</v>
          </cell>
          <cell r="C446">
            <v>19</v>
          </cell>
          <cell r="D446" t="str">
            <v>木</v>
          </cell>
          <cell r="E446" t="str">
            <v/>
          </cell>
        </row>
        <row r="447">
          <cell r="A447">
            <v>45828</v>
          </cell>
          <cell r="B447">
            <v>6</v>
          </cell>
          <cell r="C447">
            <v>20</v>
          </cell>
          <cell r="D447" t="str">
            <v>金</v>
          </cell>
          <cell r="E447" t="str">
            <v/>
          </cell>
        </row>
        <row r="448">
          <cell r="A448">
            <v>45829</v>
          </cell>
          <cell r="B448">
            <v>6</v>
          </cell>
          <cell r="C448">
            <v>21</v>
          </cell>
          <cell r="D448" t="str">
            <v>土</v>
          </cell>
          <cell r="E448" t="str">
            <v/>
          </cell>
        </row>
        <row r="449">
          <cell r="A449">
            <v>45830</v>
          </cell>
          <cell r="B449">
            <v>6</v>
          </cell>
          <cell r="C449">
            <v>22</v>
          </cell>
          <cell r="D449" t="str">
            <v>日</v>
          </cell>
          <cell r="E449" t="str">
            <v/>
          </cell>
        </row>
        <row r="450">
          <cell r="A450">
            <v>45831</v>
          </cell>
          <cell r="B450">
            <v>6</v>
          </cell>
          <cell r="C450">
            <v>23</v>
          </cell>
          <cell r="D450" t="str">
            <v>月</v>
          </cell>
          <cell r="E450" t="str">
            <v/>
          </cell>
        </row>
        <row r="451">
          <cell r="A451">
            <v>45832</v>
          </cell>
          <cell r="B451">
            <v>6</v>
          </cell>
          <cell r="C451">
            <v>24</v>
          </cell>
          <cell r="D451" t="str">
            <v>火</v>
          </cell>
          <cell r="E451" t="str">
            <v/>
          </cell>
        </row>
        <row r="452">
          <cell r="A452">
            <v>45833</v>
          </cell>
          <cell r="B452">
            <v>6</v>
          </cell>
          <cell r="C452">
            <v>25</v>
          </cell>
          <cell r="D452" t="str">
            <v>水</v>
          </cell>
          <cell r="E452" t="str">
            <v/>
          </cell>
        </row>
        <row r="453">
          <cell r="A453">
            <v>45834</v>
          </cell>
          <cell r="B453">
            <v>6</v>
          </cell>
          <cell r="C453">
            <v>26</v>
          </cell>
          <cell r="D453" t="str">
            <v>木</v>
          </cell>
          <cell r="E453" t="str">
            <v/>
          </cell>
        </row>
        <row r="454">
          <cell r="A454">
            <v>45835</v>
          </cell>
          <cell r="B454">
            <v>6</v>
          </cell>
          <cell r="C454">
            <v>27</v>
          </cell>
          <cell r="D454" t="str">
            <v>金</v>
          </cell>
          <cell r="E454" t="str">
            <v/>
          </cell>
        </row>
        <row r="455">
          <cell r="A455">
            <v>45836</v>
          </cell>
          <cell r="B455">
            <v>6</v>
          </cell>
          <cell r="C455">
            <v>28</v>
          </cell>
          <cell r="D455" t="str">
            <v>土</v>
          </cell>
          <cell r="E455" t="str">
            <v/>
          </cell>
        </row>
        <row r="456">
          <cell r="A456">
            <v>45837</v>
          </cell>
          <cell r="B456">
            <v>6</v>
          </cell>
          <cell r="C456">
            <v>29</v>
          </cell>
          <cell r="D456" t="str">
            <v>日</v>
          </cell>
          <cell r="E456" t="str">
            <v/>
          </cell>
        </row>
        <row r="457">
          <cell r="A457">
            <v>45838</v>
          </cell>
          <cell r="B457">
            <v>6</v>
          </cell>
          <cell r="C457">
            <v>30</v>
          </cell>
          <cell r="D457" t="str">
            <v>月</v>
          </cell>
          <cell r="E457" t="str">
            <v/>
          </cell>
        </row>
        <row r="458">
          <cell r="A458">
            <v>45839</v>
          </cell>
          <cell r="B458">
            <v>7</v>
          </cell>
          <cell r="C458">
            <v>1</v>
          </cell>
          <cell r="D458" t="str">
            <v>火</v>
          </cell>
          <cell r="E458" t="str">
            <v/>
          </cell>
        </row>
        <row r="459">
          <cell r="A459">
            <v>45840</v>
          </cell>
          <cell r="B459">
            <v>7</v>
          </cell>
          <cell r="C459">
            <v>2</v>
          </cell>
          <cell r="D459" t="str">
            <v>水</v>
          </cell>
          <cell r="E459" t="str">
            <v/>
          </cell>
        </row>
        <row r="460">
          <cell r="A460">
            <v>45841</v>
          </cell>
          <cell r="B460">
            <v>7</v>
          </cell>
          <cell r="C460">
            <v>3</v>
          </cell>
          <cell r="D460" t="str">
            <v>木</v>
          </cell>
          <cell r="E460" t="str">
            <v/>
          </cell>
        </row>
        <row r="461">
          <cell r="A461">
            <v>45842</v>
          </cell>
          <cell r="B461">
            <v>7</v>
          </cell>
          <cell r="C461">
            <v>4</v>
          </cell>
          <cell r="D461" t="str">
            <v>金</v>
          </cell>
          <cell r="E461" t="str">
            <v/>
          </cell>
        </row>
        <row r="462">
          <cell r="A462">
            <v>45843</v>
          </cell>
          <cell r="B462">
            <v>7</v>
          </cell>
          <cell r="C462">
            <v>5</v>
          </cell>
          <cell r="D462" t="str">
            <v>土</v>
          </cell>
          <cell r="E462" t="str">
            <v/>
          </cell>
        </row>
        <row r="463">
          <cell r="A463">
            <v>45844</v>
          </cell>
          <cell r="B463">
            <v>7</v>
          </cell>
          <cell r="C463">
            <v>6</v>
          </cell>
          <cell r="D463" t="str">
            <v>日</v>
          </cell>
          <cell r="E463" t="str">
            <v/>
          </cell>
        </row>
        <row r="464">
          <cell r="A464">
            <v>45845</v>
          </cell>
          <cell r="B464">
            <v>7</v>
          </cell>
          <cell r="C464">
            <v>7</v>
          </cell>
          <cell r="D464" t="str">
            <v>月</v>
          </cell>
          <cell r="E464" t="str">
            <v/>
          </cell>
        </row>
        <row r="465">
          <cell r="A465">
            <v>45846</v>
          </cell>
          <cell r="B465">
            <v>7</v>
          </cell>
          <cell r="C465">
            <v>8</v>
          </cell>
          <cell r="D465" t="str">
            <v>火</v>
          </cell>
          <cell r="E465" t="str">
            <v/>
          </cell>
        </row>
        <row r="466">
          <cell r="A466">
            <v>45847</v>
          </cell>
          <cell r="B466">
            <v>7</v>
          </cell>
          <cell r="C466">
            <v>9</v>
          </cell>
          <cell r="D466" t="str">
            <v>水</v>
          </cell>
          <cell r="E466" t="str">
            <v/>
          </cell>
        </row>
        <row r="467">
          <cell r="A467">
            <v>45848</v>
          </cell>
          <cell r="B467">
            <v>7</v>
          </cell>
          <cell r="C467">
            <v>10</v>
          </cell>
          <cell r="D467" t="str">
            <v>木</v>
          </cell>
          <cell r="E467" t="str">
            <v/>
          </cell>
        </row>
        <row r="468">
          <cell r="A468">
            <v>45849</v>
          </cell>
          <cell r="B468">
            <v>7</v>
          </cell>
          <cell r="C468">
            <v>11</v>
          </cell>
          <cell r="D468" t="str">
            <v>金</v>
          </cell>
          <cell r="E468" t="str">
            <v/>
          </cell>
        </row>
        <row r="469">
          <cell r="A469">
            <v>45850</v>
          </cell>
          <cell r="B469">
            <v>7</v>
          </cell>
          <cell r="C469">
            <v>12</v>
          </cell>
          <cell r="D469" t="str">
            <v>土</v>
          </cell>
          <cell r="E469" t="str">
            <v/>
          </cell>
        </row>
        <row r="470">
          <cell r="A470">
            <v>45851</v>
          </cell>
          <cell r="B470">
            <v>7</v>
          </cell>
          <cell r="C470">
            <v>13</v>
          </cell>
          <cell r="D470" t="str">
            <v>日</v>
          </cell>
          <cell r="E470" t="str">
            <v/>
          </cell>
        </row>
        <row r="471">
          <cell r="A471">
            <v>45852</v>
          </cell>
          <cell r="B471">
            <v>7</v>
          </cell>
          <cell r="C471">
            <v>14</v>
          </cell>
          <cell r="D471" t="str">
            <v>月</v>
          </cell>
          <cell r="E471" t="str">
            <v/>
          </cell>
        </row>
        <row r="472">
          <cell r="A472">
            <v>45853</v>
          </cell>
          <cell r="B472">
            <v>7</v>
          </cell>
          <cell r="C472">
            <v>15</v>
          </cell>
          <cell r="D472" t="str">
            <v>火</v>
          </cell>
          <cell r="E472" t="str">
            <v/>
          </cell>
        </row>
        <row r="473">
          <cell r="A473">
            <v>45854</v>
          </cell>
          <cell r="B473">
            <v>7</v>
          </cell>
          <cell r="C473">
            <v>16</v>
          </cell>
          <cell r="D473" t="str">
            <v>水</v>
          </cell>
          <cell r="E473" t="str">
            <v/>
          </cell>
        </row>
        <row r="474">
          <cell r="A474">
            <v>45855</v>
          </cell>
          <cell r="B474">
            <v>7</v>
          </cell>
          <cell r="C474">
            <v>17</v>
          </cell>
          <cell r="D474" t="str">
            <v>木</v>
          </cell>
          <cell r="E474" t="str">
            <v/>
          </cell>
        </row>
        <row r="475">
          <cell r="A475">
            <v>45856</v>
          </cell>
          <cell r="B475">
            <v>7</v>
          </cell>
          <cell r="C475">
            <v>18</v>
          </cell>
          <cell r="D475" t="str">
            <v>金</v>
          </cell>
          <cell r="E475" t="str">
            <v/>
          </cell>
        </row>
        <row r="476">
          <cell r="A476">
            <v>45857</v>
          </cell>
          <cell r="B476">
            <v>7</v>
          </cell>
          <cell r="C476">
            <v>19</v>
          </cell>
          <cell r="D476" t="str">
            <v>土</v>
          </cell>
          <cell r="E476" t="str">
            <v/>
          </cell>
        </row>
        <row r="477">
          <cell r="A477">
            <v>45858</v>
          </cell>
          <cell r="B477">
            <v>7</v>
          </cell>
          <cell r="C477">
            <v>20</v>
          </cell>
          <cell r="D477" t="str">
            <v>日</v>
          </cell>
          <cell r="E477" t="str">
            <v/>
          </cell>
        </row>
        <row r="478">
          <cell r="A478">
            <v>45859</v>
          </cell>
          <cell r="B478">
            <v>7</v>
          </cell>
          <cell r="C478">
            <v>21</v>
          </cell>
          <cell r="D478" t="str">
            <v>月</v>
          </cell>
          <cell r="E478" t="str">
            <v>海の日</v>
          </cell>
        </row>
        <row r="479">
          <cell r="A479">
            <v>45860</v>
          </cell>
          <cell r="B479">
            <v>7</v>
          </cell>
          <cell r="C479">
            <v>22</v>
          </cell>
          <cell r="D479" t="str">
            <v>火</v>
          </cell>
          <cell r="E479" t="str">
            <v/>
          </cell>
        </row>
        <row r="480">
          <cell r="A480">
            <v>45861</v>
          </cell>
          <cell r="B480">
            <v>7</v>
          </cell>
          <cell r="C480">
            <v>23</v>
          </cell>
          <cell r="D480" t="str">
            <v>水</v>
          </cell>
          <cell r="E480" t="str">
            <v/>
          </cell>
        </row>
        <row r="481">
          <cell r="A481">
            <v>45862</v>
          </cell>
          <cell r="B481">
            <v>7</v>
          </cell>
          <cell r="C481">
            <v>24</v>
          </cell>
          <cell r="D481" t="str">
            <v>木</v>
          </cell>
          <cell r="E481" t="str">
            <v/>
          </cell>
        </row>
        <row r="482">
          <cell r="A482">
            <v>45863</v>
          </cell>
          <cell r="B482">
            <v>7</v>
          </cell>
          <cell r="C482">
            <v>25</v>
          </cell>
          <cell r="D482" t="str">
            <v>金</v>
          </cell>
          <cell r="E482" t="str">
            <v/>
          </cell>
        </row>
        <row r="483">
          <cell r="A483">
            <v>45864</v>
          </cell>
          <cell r="B483">
            <v>7</v>
          </cell>
          <cell r="C483">
            <v>26</v>
          </cell>
          <cell r="D483" t="str">
            <v>土</v>
          </cell>
          <cell r="E483" t="str">
            <v/>
          </cell>
        </row>
        <row r="484">
          <cell r="A484">
            <v>45865</v>
          </cell>
          <cell r="B484">
            <v>7</v>
          </cell>
          <cell r="C484">
            <v>27</v>
          </cell>
          <cell r="D484" t="str">
            <v>日</v>
          </cell>
          <cell r="E484" t="str">
            <v/>
          </cell>
        </row>
        <row r="485">
          <cell r="A485">
            <v>45866</v>
          </cell>
          <cell r="B485">
            <v>7</v>
          </cell>
          <cell r="C485">
            <v>28</v>
          </cell>
          <cell r="D485" t="str">
            <v>月</v>
          </cell>
          <cell r="E485" t="str">
            <v/>
          </cell>
        </row>
        <row r="486">
          <cell r="A486">
            <v>45867</v>
          </cell>
          <cell r="B486">
            <v>7</v>
          </cell>
          <cell r="C486">
            <v>29</v>
          </cell>
          <cell r="D486" t="str">
            <v>火</v>
          </cell>
          <cell r="E486" t="str">
            <v/>
          </cell>
        </row>
        <row r="487">
          <cell r="A487">
            <v>45868</v>
          </cell>
          <cell r="B487">
            <v>7</v>
          </cell>
          <cell r="C487">
            <v>30</v>
          </cell>
          <cell r="D487" t="str">
            <v>水</v>
          </cell>
          <cell r="E487" t="str">
            <v/>
          </cell>
        </row>
        <row r="488">
          <cell r="A488">
            <v>45869</v>
          </cell>
          <cell r="B488">
            <v>7</v>
          </cell>
          <cell r="C488">
            <v>31</v>
          </cell>
          <cell r="D488" t="str">
            <v>木</v>
          </cell>
          <cell r="E488" t="str">
            <v/>
          </cell>
        </row>
        <row r="489">
          <cell r="A489">
            <v>45870</v>
          </cell>
          <cell r="B489">
            <v>8</v>
          </cell>
          <cell r="C489">
            <v>1</v>
          </cell>
          <cell r="D489" t="str">
            <v>金</v>
          </cell>
          <cell r="E489" t="str">
            <v/>
          </cell>
        </row>
        <row r="490">
          <cell r="A490">
            <v>45871</v>
          </cell>
          <cell r="B490">
            <v>8</v>
          </cell>
          <cell r="C490">
            <v>2</v>
          </cell>
          <cell r="D490" t="str">
            <v>土</v>
          </cell>
          <cell r="E490" t="str">
            <v/>
          </cell>
        </row>
        <row r="491">
          <cell r="A491">
            <v>45872</v>
          </cell>
          <cell r="B491">
            <v>8</v>
          </cell>
          <cell r="C491">
            <v>3</v>
          </cell>
          <cell r="D491" t="str">
            <v>日</v>
          </cell>
          <cell r="E491" t="str">
            <v/>
          </cell>
        </row>
        <row r="492">
          <cell r="A492">
            <v>45873</v>
          </cell>
          <cell r="B492">
            <v>8</v>
          </cell>
          <cell r="C492">
            <v>4</v>
          </cell>
          <cell r="D492" t="str">
            <v>月</v>
          </cell>
          <cell r="E492" t="str">
            <v/>
          </cell>
        </row>
        <row r="493">
          <cell r="A493">
            <v>45874</v>
          </cell>
          <cell r="B493">
            <v>8</v>
          </cell>
          <cell r="C493">
            <v>5</v>
          </cell>
          <cell r="D493" t="str">
            <v>火</v>
          </cell>
          <cell r="E493" t="str">
            <v/>
          </cell>
        </row>
        <row r="494">
          <cell r="A494">
            <v>45875</v>
          </cell>
          <cell r="B494">
            <v>8</v>
          </cell>
          <cell r="C494">
            <v>6</v>
          </cell>
          <cell r="D494" t="str">
            <v>水</v>
          </cell>
          <cell r="E494" t="str">
            <v/>
          </cell>
        </row>
        <row r="495">
          <cell r="A495">
            <v>45876</v>
          </cell>
          <cell r="B495">
            <v>8</v>
          </cell>
          <cell r="C495">
            <v>7</v>
          </cell>
          <cell r="D495" t="str">
            <v>木</v>
          </cell>
          <cell r="E495" t="str">
            <v/>
          </cell>
        </row>
        <row r="496">
          <cell r="A496">
            <v>45877</v>
          </cell>
          <cell r="B496">
            <v>8</v>
          </cell>
          <cell r="C496">
            <v>8</v>
          </cell>
          <cell r="D496" t="str">
            <v>金</v>
          </cell>
          <cell r="E496" t="str">
            <v/>
          </cell>
        </row>
        <row r="497">
          <cell r="A497">
            <v>45878</v>
          </cell>
          <cell r="B497">
            <v>8</v>
          </cell>
          <cell r="C497">
            <v>9</v>
          </cell>
          <cell r="D497" t="str">
            <v>土</v>
          </cell>
          <cell r="E497" t="str">
            <v/>
          </cell>
        </row>
        <row r="498">
          <cell r="A498">
            <v>45879</v>
          </cell>
          <cell r="B498">
            <v>8</v>
          </cell>
          <cell r="C498">
            <v>10</v>
          </cell>
          <cell r="D498" t="str">
            <v>日</v>
          </cell>
          <cell r="E498" t="str">
            <v/>
          </cell>
        </row>
        <row r="499">
          <cell r="A499">
            <v>45880</v>
          </cell>
          <cell r="B499">
            <v>8</v>
          </cell>
          <cell r="C499">
            <v>11</v>
          </cell>
          <cell r="D499" t="str">
            <v>月</v>
          </cell>
          <cell r="E499" t="str">
            <v>山の日</v>
          </cell>
        </row>
        <row r="500">
          <cell r="A500">
            <v>45881</v>
          </cell>
          <cell r="B500">
            <v>8</v>
          </cell>
          <cell r="C500">
            <v>12</v>
          </cell>
          <cell r="D500" t="str">
            <v>火</v>
          </cell>
          <cell r="E500" t="str">
            <v/>
          </cell>
        </row>
        <row r="501">
          <cell r="A501">
            <v>45882</v>
          </cell>
          <cell r="B501">
            <v>8</v>
          </cell>
          <cell r="C501">
            <v>13</v>
          </cell>
          <cell r="D501" t="str">
            <v>水</v>
          </cell>
          <cell r="E501" t="str">
            <v/>
          </cell>
        </row>
        <row r="502">
          <cell r="A502">
            <v>45883</v>
          </cell>
          <cell r="B502">
            <v>8</v>
          </cell>
          <cell r="C502">
            <v>14</v>
          </cell>
          <cell r="D502" t="str">
            <v>木</v>
          </cell>
          <cell r="E502" t="str">
            <v/>
          </cell>
        </row>
        <row r="503">
          <cell r="A503">
            <v>45884</v>
          </cell>
          <cell r="B503">
            <v>8</v>
          </cell>
          <cell r="C503">
            <v>15</v>
          </cell>
          <cell r="D503" t="str">
            <v>金</v>
          </cell>
          <cell r="E503" t="str">
            <v/>
          </cell>
        </row>
        <row r="504">
          <cell r="A504">
            <v>45885</v>
          </cell>
          <cell r="B504">
            <v>8</v>
          </cell>
          <cell r="C504">
            <v>16</v>
          </cell>
          <cell r="D504" t="str">
            <v>土</v>
          </cell>
          <cell r="E504" t="str">
            <v/>
          </cell>
        </row>
        <row r="505">
          <cell r="A505">
            <v>45886</v>
          </cell>
          <cell r="B505">
            <v>8</v>
          </cell>
          <cell r="C505">
            <v>17</v>
          </cell>
          <cell r="D505" t="str">
            <v>日</v>
          </cell>
          <cell r="E505" t="str">
            <v/>
          </cell>
        </row>
        <row r="506">
          <cell r="A506">
            <v>45887</v>
          </cell>
          <cell r="B506">
            <v>8</v>
          </cell>
          <cell r="C506">
            <v>18</v>
          </cell>
          <cell r="D506" t="str">
            <v>月</v>
          </cell>
          <cell r="E506" t="str">
            <v/>
          </cell>
        </row>
        <row r="507">
          <cell r="A507">
            <v>45888</v>
          </cell>
          <cell r="B507">
            <v>8</v>
          </cell>
          <cell r="C507">
            <v>19</v>
          </cell>
          <cell r="D507" t="str">
            <v>火</v>
          </cell>
          <cell r="E507" t="str">
            <v/>
          </cell>
        </row>
        <row r="508">
          <cell r="A508">
            <v>45889</v>
          </cell>
          <cell r="B508">
            <v>8</v>
          </cell>
          <cell r="C508">
            <v>20</v>
          </cell>
          <cell r="D508" t="str">
            <v>水</v>
          </cell>
          <cell r="E508" t="str">
            <v/>
          </cell>
        </row>
        <row r="509">
          <cell r="A509">
            <v>45890</v>
          </cell>
          <cell r="B509">
            <v>8</v>
          </cell>
          <cell r="C509">
            <v>21</v>
          </cell>
          <cell r="D509" t="str">
            <v>木</v>
          </cell>
          <cell r="E509" t="str">
            <v/>
          </cell>
        </row>
        <row r="510">
          <cell r="A510">
            <v>45891</v>
          </cell>
          <cell r="B510">
            <v>8</v>
          </cell>
          <cell r="C510">
            <v>22</v>
          </cell>
          <cell r="D510" t="str">
            <v>金</v>
          </cell>
          <cell r="E510" t="str">
            <v/>
          </cell>
        </row>
        <row r="511">
          <cell r="A511">
            <v>45892</v>
          </cell>
          <cell r="B511">
            <v>8</v>
          </cell>
          <cell r="C511">
            <v>23</v>
          </cell>
          <cell r="D511" t="str">
            <v>土</v>
          </cell>
          <cell r="E511" t="str">
            <v/>
          </cell>
        </row>
        <row r="512">
          <cell r="A512">
            <v>45893</v>
          </cell>
          <cell r="B512">
            <v>8</v>
          </cell>
          <cell r="C512">
            <v>24</v>
          </cell>
          <cell r="D512" t="str">
            <v>日</v>
          </cell>
          <cell r="E512" t="str">
            <v/>
          </cell>
        </row>
        <row r="513">
          <cell r="A513">
            <v>45894</v>
          </cell>
          <cell r="B513">
            <v>8</v>
          </cell>
          <cell r="C513">
            <v>25</v>
          </cell>
          <cell r="D513" t="str">
            <v>月</v>
          </cell>
          <cell r="E513" t="str">
            <v/>
          </cell>
        </row>
        <row r="514">
          <cell r="A514">
            <v>45895</v>
          </cell>
          <cell r="B514">
            <v>8</v>
          </cell>
          <cell r="C514">
            <v>26</v>
          </cell>
          <cell r="D514" t="str">
            <v>火</v>
          </cell>
          <cell r="E514" t="str">
            <v/>
          </cell>
        </row>
        <row r="515">
          <cell r="A515">
            <v>45896</v>
          </cell>
          <cell r="B515">
            <v>8</v>
          </cell>
          <cell r="C515">
            <v>27</v>
          </cell>
          <cell r="D515" t="str">
            <v>水</v>
          </cell>
          <cell r="E515" t="str">
            <v/>
          </cell>
        </row>
        <row r="516">
          <cell r="A516">
            <v>45897</v>
          </cell>
          <cell r="B516">
            <v>8</v>
          </cell>
          <cell r="C516">
            <v>28</v>
          </cell>
          <cell r="D516" t="str">
            <v>木</v>
          </cell>
          <cell r="E516" t="str">
            <v/>
          </cell>
        </row>
        <row r="517">
          <cell r="A517">
            <v>45898</v>
          </cell>
          <cell r="B517">
            <v>8</v>
          </cell>
          <cell r="C517">
            <v>29</v>
          </cell>
          <cell r="D517" t="str">
            <v>金</v>
          </cell>
          <cell r="E517" t="str">
            <v/>
          </cell>
        </row>
        <row r="518">
          <cell r="A518">
            <v>45899</v>
          </cell>
          <cell r="B518">
            <v>8</v>
          </cell>
          <cell r="C518">
            <v>30</v>
          </cell>
          <cell r="D518" t="str">
            <v>土</v>
          </cell>
          <cell r="E518" t="str">
            <v/>
          </cell>
        </row>
        <row r="519">
          <cell r="A519">
            <v>45900</v>
          </cell>
          <cell r="B519">
            <v>8</v>
          </cell>
          <cell r="C519">
            <v>31</v>
          </cell>
          <cell r="D519" t="str">
            <v>日</v>
          </cell>
          <cell r="E519" t="str">
            <v/>
          </cell>
        </row>
        <row r="520">
          <cell r="A520">
            <v>45901</v>
          </cell>
          <cell r="B520">
            <v>9</v>
          </cell>
          <cell r="C520">
            <v>1</v>
          </cell>
          <cell r="D520" t="str">
            <v>月</v>
          </cell>
          <cell r="E520" t="str">
            <v/>
          </cell>
        </row>
        <row r="521">
          <cell r="A521">
            <v>45902</v>
          </cell>
          <cell r="B521">
            <v>9</v>
          </cell>
          <cell r="C521">
            <v>2</v>
          </cell>
          <cell r="D521" t="str">
            <v>火</v>
          </cell>
          <cell r="E521" t="str">
            <v/>
          </cell>
        </row>
        <row r="522">
          <cell r="A522">
            <v>45903</v>
          </cell>
          <cell r="B522">
            <v>9</v>
          </cell>
          <cell r="C522">
            <v>3</v>
          </cell>
          <cell r="D522" t="str">
            <v>水</v>
          </cell>
          <cell r="E522" t="str">
            <v/>
          </cell>
        </row>
        <row r="523">
          <cell r="A523">
            <v>45904</v>
          </cell>
          <cell r="B523">
            <v>9</v>
          </cell>
          <cell r="C523">
            <v>4</v>
          </cell>
          <cell r="D523" t="str">
            <v>木</v>
          </cell>
          <cell r="E523" t="str">
            <v/>
          </cell>
        </row>
        <row r="524">
          <cell r="A524">
            <v>45905</v>
          </cell>
          <cell r="B524">
            <v>9</v>
          </cell>
          <cell r="C524">
            <v>5</v>
          </cell>
          <cell r="D524" t="str">
            <v>金</v>
          </cell>
          <cell r="E524" t="str">
            <v/>
          </cell>
        </row>
        <row r="525">
          <cell r="A525">
            <v>45906</v>
          </cell>
          <cell r="B525">
            <v>9</v>
          </cell>
          <cell r="C525">
            <v>6</v>
          </cell>
          <cell r="D525" t="str">
            <v>土</v>
          </cell>
          <cell r="E525" t="str">
            <v/>
          </cell>
        </row>
        <row r="526">
          <cell r="A526">
            <v>45907</v>
          </cell>
          <cell r="B526">
            <v>9</v>
          </cell>
          <cell r="C526">
            <v>7</v>
          </cell>
          <cell r="D526" t="str">
            <v>日</v>
          </cell>
          <cell r="E526" t="str">
            <v/>
          </cell>
        </row>
        <row r="527">
          <cell r="A527">
            <v>45908</v>
          </cell>
          <cell r="B527">
            <v>9</v>
          </cell>
          <cell r="C527">
            <v>8</v>
          </cell>
          <cell r="D527" t="str">
            <v>月</v>
          </cell>
          <cell r="E527" t="str">
            <v/>
          </cell>
        </row>
        <row r="528">
          <cell r="A528">
            <v>45909</v>
          </cell>
          <cell r="B528">
            <v>9</v>
          </cell>
          <cell r="C528">
            <v>9</v>
          </cell>
          <cell r="D528" t="str">
            <v>火</v>
          </cell>
          <cell r="E528" t="str">
            <v/>
          </cell>
        </row>
        <row r="529">
          <cell r="A529">
            <v>45910</v>
          </cell>
          <cell r="B529">
            <v>9</v>
          </cell>
          <cell r="C529">
            <v>10</v>
          </cell>
          <cell r="D529" t="str">
            <v>水</v>
          </cell>
          <cell r="E529" t="str">
            <v/>
          </cell>
        </row>
        <row r="530">
          <cell r="A530">
            <v>45911</v>
          </cell>
          <cell r="B530">
            <v>9</v>
          </cell>
          <cell r="C530">
            <v>11</v>
          </cell>
          <cell r="D530" t="str">
            <v>木</v>
          </cell>
          <cell r="E530" t="str">
            <v/>
          </cell>
        </row>
        <row r="531">
          <cell r="A531">
            <v>45912</v>
          </cell>
          <cell r="B531">
            <v>9</v>
          </cell>
          <cell r="C531">
            <v>12</v>
          </cell>
          <cell r="D531" t="str">
            <v>金</v>
          </cell>
          <cell r="E531" t="str">
            <v/>
          </cell>
        </row>
        <row r="532">
          <cell r="A532">
            <v>45913</v>
          </cell>
          <cell r="B532">
            <v>9</v>
          </cell>
          <cell r="C532">
            <v>13</v>
          </cell>
          <cell r="D532" t="str">
            <v>土</v>
          </cell>
          <cell r="E532" t="str">
            <v/>
          </cell>
        </row>
        <row r="533">
          <cell r="A533">
            <v>45914</v>
          </cell>
          <cell r="B533">
            <v>9</v>
          </cell>
          <cell r="C533">
            <v>14</v>
          </cell>
          <cell r="D533" t="str">
            <v>日</v>
          </cell>
          <cell r="E533" t="str">
            <v/>
          </cell>
        </row>
        <row r="534">
          <cell r="A534">
            <v>45915</v>
          </cell>
          <cell r="B534">
            <v>9</v>
          </cell>
          <cell r="C534">
            <v>15</v>
          </cell>
          <cell r="D534" t="str">
            <v>月</v>
          </cell>
          <cell r="E534" t="str">
            <v>敬老の日</v>
          </cell>
        </row>
        <row r="535">
          <cell r="A535">
            <v>45916</v>
          </cell>
          <cell r="B535">
            <v>9</v>
          </cell>
          <cell r="C535">
            <v>16</v>
          </cell>
          <cell r="D535" t="str">
            <v>火</v>
          </cell>
          <cell r="E535" t="str">
            <v/>
          </cell>
        </row>
        <row r="536">
          <cell r="A536">
            <v>45917</v>
          </cell>
          <cell r="B536">
            <v>9</v>
          </cell>
          <cell r="C536">
            <v>17</v>
          </cell>
          <cell r="D536" t="str">
            <v>水</v>
          </cell>
          <cell r="E536" t="str">
            <v/>
          </cell>
        </row>
        <row r="537">
          <cell r="A537">
            <v>45918</v>
          </cell>
          <cell r="B537">
            <v>9</v>
          </cell>
          <cell r="C537">
            <v>18</v>
          </cell>
          <cell r="D537" t="str">
            <v>木</v>
          </cell>
          <cell r="E537" t="str">
            <v/>
          </cell>
        </row>
        <row r="538">
          <cell r="A538">
            <v>45919</v>
          </cell>
          <cell r="B538">
            <v>9</v>
          </cell>
          <cell r="C538">
            <v>19</v>
          </cell>
          <cell r="D538" t="str">
            <v>金</v>
          </cell>
          <cell r="E538" t="str">
            <v/>
          </cell>
        </row>
        <row r="539">
          <cell r="A539">
            <v>45920</v>
          </cell>
          <cell r="B539">
            <v>9</v>
          </cell>
          <cell r="C539">
            <v>20</v>
          </cell>
          <cell r="D539" t="str">
            <v>土</v>
          </cell>
          <cell r="E539" t="str">
            <v/>
          </cell>
        </row>
        <row r="540">
          <cell r="A540">
            <v>45921</v>
          </cell>
          <cell r="B540">
            <v>9</v>
          </cell>
          <cell r="C540">
            <v>21</v>
          </cell>
          <cell r="D540" t="str">
            <v>日</v>
          </cell>
          <cell r="E540" t="str">
            <v/>
          </cell>
        </row>
        <row r="541">
          <cell r="A541">
            <v>45922</v>
          </cell>
          <cell r="B541">
            <v>9</v>
          </cell>
          <cell r="C541">
            <v>22</v>
          </cell>
          <cell r="D541" t="str">
            <v>月</v>
          </cell>
          <cell r="E541" t="str">
            <v/>
          </cell>
        </row>
        <row r="542">
          <cell r="A542">
            <v>45923</v>
          </cell>
          <cell r="B542">
            <v>9</v>
          </cell>
          <cell r="C542">
            <v>23</v>
          </cell>
          <cell r="D542" t="str">
            <v>火</v>
          </cell>
          <cell r="E542" t="str">
            <v>秋分の日</v>
          </cell>
        </row>
        <row r="543">
          <cell r="A543">
            <v>45924</v>
          </cell>
          <cell r="B543">
            <v>9</v>
          </cell>
          <cell r="C543">
            <v>24</v>
          </cell>
          <cell r="D543" t="str">
            <v>水</v>
          </cell>
          <cell r="E543" t="str">
            <v/>
          </cell>
        </row>
        <row r="544">
          <cell r="A544">
            <v>45925</v>
          </cell>
          <cell r="B544">
            <v>9</v>
          </cell>
          <cell r="C544">
            <v>25</v>
          </cell>
          <cell r="D544" t="str">
            <v>木</v>
          </cell>
          <cell r="E544" t="str">
            <v/>
          </cell>
        </row>
        <row r="545">
          <cell r="A545">
            <v>45926</v>
          </cell>
          <cell r="B545">
            <v>9</v>
          </cell>
          <cell r="C545">
            <v>26</v>
          </cell>
          <cell r="D545" t="str">
            <v>金</v>
          </cell>
          <cell r="E545" t="str">
            <v/>
          </cell>
        </row>
        <row r="546">
          <cell r="A546">
            <v>45927</v>
          </cell>
          <cell r="B546">
            <v>9</v>
          </cell>
          <cell r="C546">
            <v>27</v>
          </cell>
          <cell r="D546" t="str">
            <v>土</v>
          </cell>
          <cell r="E546" t="str">
            <v/>
          </cell>
        </row>
        <row r="547">
          <cell r="A547">
            <v>45928</v>
          </cell>
          <cell r="B547">
            <v>9</v>
          </cell>
          <cell r="C547">
            <v>28</v>
          </cell>
          <cell r="D547" t="str">
            <v>日</v>
          </cell>
          <cell r="E547" t="str">
            <v/>
          </cell>
        </row>
        <row r="548">
          <cell r="A548">
            <v>45929</v>
          </cell>
          <cell r="B548">
            <v>9</v>
          </cell>
          <cell r="C548">
            <v>29</v>
          </cell>
          <cell r="D548" t="str">
            <v>月</v>
          </cell>
          <cell r="E548" t="str">
            <v/>
          </cell>
        </row>
        <row r="549">
          <cell r="A549">
            <v>45930</v>
          </cell>
          <cell r="B549">
            <v>9</v>
          </cell>
          <cell r="C549">
            <v>30</v>
          </cell>
          <cell r="D549" t="str">
            <v>火</v>
          </cell>
          <cell r="E549" t="str">
            <v/>
          </cell>
        </row>
        <row r="550">
          <cell r="A550">
            <v>45931</v>
          </cell>
          <cell r="B550">
            <v>10</v>
          </cell>
          <cell r="C550">
            <v>1</v>
          </cell>
          <cell r="D550" t="str">
            <v>水</v>
          </cell>
          <cell r="E550" t="str">
            <v/>
          </cell>
        </row>
        <row r="551">
          <cell r="A551">
            <v>45932</v>
          </cell>
          <cell r="B551">
            <v>10</v>
          </cell>
          <cell r="C551">
            <v>2</v>
          </cell>
          <cell r="D551" t="str">
            <v>木</v>
          </cell>
          <cell r="E551" t="str">
            <v/>
          </cell>
        </row>
        <row r="552">
          <cell r="A552">
            <v>45933</v>
          </cell>
          <cell r="B552">
            <v>10</v>
          </cell>
          <cell r="C552">
            <v>3</v>
          </cell>
          <cell r="D552" t="str">
            <v>金</v>
          </cell>
          <cell r="E552" t="str">
            <v/>
          </cell>
        </row>
        <row r="553">
          <cell r="A553">
            <v>45934</v>
          </cell>
          <cell r="B553">
            <v>10</v>
          </cell>
          <cell r="C553">
            <v>4</v>
          </cell>
          <cell r="D553" t="str">
            <v>土</v>
          </cell>
          <cell r="E553" t="str">
            <v/>
          </cell>
        </row>
        <row r="554">
          <cell r="A554">
            <v>45935</v>
          </cell>
          <cell r="B554">
            <v>10</v>
          </cell>
          <cell r="C554">
            <v>5</v>
          </cell>
          <cell r="D554" t="str">
            <v>日</v>
          </cell>
          <cell r="E554" t="str">
            <v/>
          </cell>
        </row>
        <row r="555">
          <cell r="A555">
            <v>45936</v>
          </cell>
          <cell r="B555">
            <v>10</v>
          </cell>
          <cell r="C555">
            <v>6</v>
          </cell>
          <cell r="D555" t="str">
            <v>月</v>
          </cell>
          <cell r="E555" t="str">
            <v/>
          </cell>
        </row>
        <row r="556">
          <cell r="A556">
            <v>45937</v>
          </cell>
          <cell r="B556">
            <v>10</v>
          </cell>
          <cell r="C556">
            <v>7</v>
          </cell>
          <cell r="D556" t="str">
            <v>火</v>
          </cell>
          <cell r="E556" t="str">
            <v/>
          </cell>
        </row>
        <row r="557">
          <cell r="A557">
            <v>45938</v>
          </cell>
          <cell r="B557">
            <v>10</v>
          </cell>
          <cell r="C557">
            <v>8</v>
          </cell>
          <cell r="D557" t="str">
            <v>水</v>
          </cell>
          <cell r="E557" t="str">
            <v/>
          </cell>
        </row>
        <row r="558">
          <cell r="A558">
            <v>45939</v>
          </cell>
          <cell r="B558">
            <v>10</v>
          </cell>
          <cell r="C558">
            <v>9</v>
          </cell>
          <cell r="D558" t="str">
            <v>木</v>
          </cell>
          <cell r="E558" t="str">
            <v/>
          </cell>
        </row>
        <row r="559">
          <cell r="A559">
            <v>45940</v>
          </cell>
          <cell r="B559">
            <v>10</v>
          </cell>
          <cell r="C559">
            <v>10</v>
          </cell>
          <cell r="D559" t="str">
            <v>金</v>
          </cell>
          <cell r="E559" t="str">
            <v/>
          </cell>
        </row>
        <row r="560">
          <cell r="A560">
            <v>45941</v>
          </cell>
          <cell r="B560">
            <v>10</v>
          </cell>
          <cell r="C560">
            <v>11</v>
          </cell>
          <cell r="D560" t="str">
            <v>土</v>
          </cell>
          <cell r="E560" t="str">
            <v/>
          </cell>
        </row>
        <row r="561">
          <cell r="A561">
            <v>45942</v>
          </cell>
          <cell r="B561">
            <v>10</v>
          </cell>
          <cell r="C561">
            <v>12</v>
          </cell>
          <cell r="D561" t="str">
            <v>日</v>
          </cell>
          <cell r="E561" t="str">
            <v/>
          </cell>
        </row>
        <row r="562">
          <cell r="A562">
            <v>45943</v>
          </cell>
          <cell r="B562">
            <v>10</v>
          </cell>
          <cell r="C562">
            <v>13</v>
          </cell>
          <cell r="D562" t="str">
            <v>月</v>
          </cell>
          <cell r="E562" t="str">
            <v>スポーツの日</v>
          </cell>
        </row>
        <row r="563">
          <cell r="A563">
            <v>45944</v>
          </cell>
          <cell r="B563">
            <v>10</v>
          </cell>
          <cell r="C563">
            <v>14</v>
          </cell>
          <cell r="D563" t="str">
            <v>火</v>
          </cell>
          <cell r="E563" t="str">
            <v/>
          </cell>
        </row>
        <row r="564">
          <cell r="A564">
            <v>45945</v>
          </cell>
          <cell r="B564">
            <v>10</v>
          </cell>
          <cell r="C564">
            <v>15</v>
          </cell>
          <cell r="D564" t="str">
            <v>水</v>
          </cell>
          <cell r="E564" t="str">
            <v/>
          </cell>
        </row>
        <row r="565">
          <cell r="A565">
            <v>45946</v>
          </cell>
          <cell r="B565">
            <v>10</v>
          </cell>
          <cell r="C565">
            <v>16</v>
          </cell>
          <cell r="D565" t="str">
            <v>木</v>
          </cell>
          <cell r="E565" t="str">
            <v/>
          </cell>
        </row>
        <row r="566">
          <cell r="A566">
            <v>45947</v>
          </cell>
          <cell r="B566">
            <v>10</v>
          </cell>
          <cell r="C566">
            <v>17</v>
          </cell>
          <cell r="D566" t="str">
            <v>金</v>
          </cell>
          <cell r="E566" t="str">
            <v/>
          </cell>
        </row>
        <row r="567">
          <cell r="A567">
            <v>45948</v>
          </cell>
          <cell r="B567">
            <v>10</v>
          </cell>
          <cell r="C567">
            <v>18</v>
          </cell>
          <cell r="D567" t="str">
            <v>土</v>
          </cell>
          <cell r="E567" t="str">
            <v/>
          </cell>
        </row>
        <row r="568">
          <cell r="A568">
            <v>45949</v>
          </cell>
          <cell r="B568">
            <v>10</v>
          </cell>
          <cell r="C568">
            <v>19</v>
          </cell>
          <cell r="D568" t="str">
            <v>日</v>
          </cell>
          <cell r="E568" t="str">
            <v/>
          </cell>
        </row>
        <row r="569">
          <cell r="A569">
            <v>45950</v>
          </cell>
          <cell r="B569">
            <v>10</v>
          </cell>
          <cell r="C569">
            <v>20</v>
          </cell>
          <cell r="D569" t="str">
            <v>月</v>
          </cell>
          <cell r="E569" t="str">
            <v/>
          </cell>
        </row>
        <row r="570">
          <cell r="A570">
            <v>45951</v>
          </cell>
          <cell r="B570">
            <v>10</v>
          </cell>
          <cell r="C570">
            <v>21</v>
          </cell>
          <cell r="D570" t="str">
            <v>火</v>
          </cell>
          <cell r="E570" t="str">
            <v/>
          </cell>
        </row>
        <row r="571">
          <cell r="A571">
            <v>45952</v>
          </cell>
          <cell r="B571">
            <v>10</v>
          </cell>
          <cell r="C571">
            <v>22</v>
          </cell>
          <cell r="D571" t="str">
            <v>水</v>
          </cell>
          <cell r="E571" t="str">
            <v/>
          </cell>
        </row>
        <row r="572">
          <cell r="A572">
            <v>45953</v>
          </cell>
          <cell r="B572">
            <v>10</v>
          </cell>
          <cell r="C572">
            <v>23</v>
          </cell>
          <cell r="D572" t="str">
            <v>木</v>
          </cell>
          <cell r="E572" t="str">
            <v/>
          </cell>
        </row>
        <row r="573">
          <cell r="A573">
            <v>45954</v>
          </cell>
          <cell r="B573">
            <v>10</v>
          </cell>
          <cell r="C573">
            <v>24</v>
          </cell>
          <cell r="D573" t="str">
            <v>金</v>
          </cell>
          <cell r="E573" t="str">
            <v/>
          </cell>
        </row>
        <row r="574">
          <cell r="A574">
            <v>45955</v>
          </cell>
          <cell r="B574">
            <v>10</v>
          </cell>
          <cell r="C574">
            <v>25</v>
          </cell>
          <cell r="D574" t="str">
            <v>土</v>
          </cell>
          <cell r="E574" t="str">
            <v/>
          </cell>
        </row>
        <row r="575">
          <cell r="A575">
            <v>45956</v>
          </cell>
          <cell r="B575">
            <v>10</v>
          </cell>
          <cell r="C575">
            <v>26</v>
          </cell>
          <cell r="D575" t="str">
            <v>日</v>
          </cell>
          <cell r="E575" t="str">
            <v/>
          </cell>
        </row>
        <row r="576">
          <cell r="A576">
            <v>45957</v>
          </cell>
          <cell r="B576">
            <v>10</v>
          </cell>
          <cell r="C576">
            <v>27</v>
          </cell>
          <cell r="D576" t="str">
            <v>月</v>
          </cell>
          <cell r="E576" t="str">
            <v/>
          </cell>
        </row>
        <row r="577">
          <cell r="A577">
            <v>45958</v>
          </cell>
          <cell r="B577">
            <v>10</v>
          </cell>
          <cell r="C577">
            <v>28</v>
          </cell>
          <cell r="D577" t="str">
            <v>火</v>
          </cell>
          <cell r="E577" t="str">
            <v/>
          </cell>
        </row>
        <row r="578">
          <cell r="A578">
            <v>45959</v>
          </cell>
          <cell r="B578">
            <v>10</v>
          </cell>
          <cell r="C578">
            <v>29</v>
          </cell>
          <cell r="D578" t="str">
            <v>水</v>
          </cell>
          <cell r="E578" t="str">
            <v/>
          </cell>
        </row>
        <row r="579">
          <cell r="A579">
            <v>45960</v>
          </cell>
          <cell r="B579">
            <v>10</v>
          </cell>
          <cell r="C579">
            <v>30</v>
          </cell>
          <cell r="D579" t="str">
            <v>木</v>
          </cell>
          <cell r="E579" t="str">
            <v/>
          </cell>
        </row>
        <row r="580">
          <cell r="A580">
            <v>45961</v>
          </cell>
          <cell r="B580">
            <v>10</v>
          </cell>
          <cell r="C580">
            <v>31</v>
          </cell>
          <cell r="D580" t="str">
            <v>金</v>
          </cell>
          <cell r="E580" t="str">
            <v/>
          </cell>
        </row>
        <row r="581">
          <cell r="A581">
            <v>45962</v>
          </cell>
          <cell r="B581">
            <v>11</v>
          </cell>
          <cell r="C581">
            <v>1</v>
          </cell>
          <cell r="D581" t="str">
            <v>土</v>
          </cell>
          <cell r="E581" t="str">
            <v/>
          </cell>
        </row>
        <row r="582">
          <cell r="A582">
            <v>45963</v>
          </cell>
          <cell r="B582">
            <v>11</v>
          </cell>
          <cell r="C582">
            <v>2</v>
          </cell>
          <cell r="D582" t="str">
            <v>日</v>
          </cell>
          <cell r="E582" t="str">
            <v/>
          </cell>
        </row>
        <row r="583">
          <cell r="A583">
            <v>45964</v>
          </cell>
          <cell r="B583">
            <v>11</v>
          </cell>
          <cell r="C583">
            <v>3</v>
          </cell>
          <cell r="D583" t="str">
            <v>月</v>
          </cell>
          <cell r="E583" t="str">
            <v>文化の日</v>
          </cell>
        </row>
        <row r="584">
          <cell r="A584">
            <v>45965</v>
          </cell>
          <cell r="B584">
            <v>11</v>
          </cell>
          <cell r="C584">
            <v>4</v>
          </cell>
          <cell r="D584" t="str">
            <v>火</v>
          </cell>
          <cell r="E584" t="str">
            <v/>
          </cell>
        </row>
        <row r="585">
          <cell r="A585">
            <v>45966</v>
          </cell>
          <cell r="B585">
            <v>11</v>
          </cell>
          <cell r="C585">
            <v>5</v>
          </cell>
          <cell r="D585" t="str">
            <v>水</v>
          </cell>
          <cell r="E585" t="str">
            <v/>
          </cell>
        </row>
        <row r="586">
          <cell r="A586">
            <v>45967</v>
          </cell>
          <cell r="B586">
            <v>11</v>
          </cell>
          <cell r="C586">
            <v>6</v>
          </cell>
          <cell r="D586" t="str">
            <v>木</v>
          </cell>
          <cell r="E586" t="str">
            <v/>
          </cell>
        </row>
        <row r="587">
          <cell r="A587">
            <v>45968</v>
          </cell>
          <cell r="B587">
            <v>11</v>
          </cell>
          <cell r="C587">
            <v>7</v>
          </cell>
          <cell r="D587" t="str">
            <v>金</v>
          </cell>
          <cell r="E587" t="str">
            <v/>
          </cell>
        </row>
        <row r="588">
          <cell r="A588">
            <v>45969</v>
          </cell>
          <cell r="B588">
            <v>11</v>
          </cell>
          <cell r="C588">
            <v>8</v>
          </cell>
          <cell r="D588" t="str">
            <v>土</v>
          </cell>
          <cell r="E588" t="str">
            <v/>
          </cell>
        </row>
        <row r="589">
          <cell r="A589">
            <v>45970</v>
          </cell>
          <cell r="B589">
            <v>11</v>
          </cell>
          <cell r="C589">
            <v>9</v>
          </cell>
          <cell r="D589" t="str">
            <v>日</v>
          </cell>
          <cell r="E589" t="str">
            <v/>
          </cell>
        </row>
        <row r="590">
          <cell r="A590">
            <v>45971</v>
          </cell>
          <cell r="B590">
            <v>11</v>
          </cell>
          <cell r="C590">
            <v>10</v>
          </cell>
          <cell r="D590" t="str">
            <v>月</v>
          </cell>
          <cell r="E590" t="str">
            <v/>
          </cell>
        </row>
        <row r="591">
          <cell r="A591">
            <v>45972</v>
          </cell>
          <cell r="B591">
            <v>11</v>
          </cell>
          <cell r="C591">
            <v>11</v>
          </cell>
          <cell r="D591" t="str">
            <v>火</v>
          </cell>
          <cell r="E591" t="str">
            <v/>
          </cell>
        </row>
        <row r="592">
          <cell r="A592">
            <v>45973</v>
          </cell>
          <cell r="B592">
            <v>11</v>
          </cell>
          <cell r="C592">
            <v>12</v>
          </cell>
          <cell r="D592" t="str">
            <v>水</v>
          </cell>
          <cell r="E592" t="str">
            <v/>
          </cell>
        </row>
        <row r="593">
          <cell r="A593">
            <v>45974</v>
          </cell>
          <cell r="B593">
            <v>11</v>
          </cell>
          <cell r="C593">
            <v>13</v>
          </cell>
          <cell r="D593" t="str">
            <v>木</v>
          </cell>
          <cell r="E593" t="str">
            <v/>
          </cell>
        </row>
        <row r="594">
          <cell r="A594">
            <v>45975</v>
          </cell>
          <cell r="B594">
            <v>11</v>
          </cell>
          <cell r="C594">
            <v>14</v>
          </cell>
          <cell r="D594" t="str">
            <v>金</v>
          </cell>
          <cell r="E594" t="str">
            <v/>
          </cell>
        </row>
        <row r="595">
          <cell r="A595">
            <v>45976</v>
          </cell>
          <cell r="B595">
            <v>11</v>
          </cell>
          <cell r="C595">
            <v>15</v>
          </cell>
          <cell r="D595" t="str">
            <v>土</v>
          </cell>
          <cell r="E595" t="str">
            <v/>
          </cell>
        </row>
        <row r="596">
          <cell r="A596">
            <v>45977</v>
          </cell>
          <cell r="B596">
            <v>11</v>
          </cell>
          <cell r="C596">
            <v>16</v>
          </cell>
          <cell r="D596" t="str">
            <v>日</v>
          </cell>
          <cell r="E596" t="str">
            <v/>
          </cell>
        </row>
        <row r="597">
          <cell r="A597">
            <v>45978</v>
          </cell>
          <cell r="B597">
            <v>11</v>
          </cell>
          <cell r="C597">
            <v>17</v>
          </cell>
          <cell r="D597" t="str">
            <v>月</v>
          </cell>
          <cell r="E597" t="str">
            <v/>
          </cell>
        </row>
        <row r="598">
          <cell r="A598">
            <v>45979</v>
          </cell>
          <cell r="B598">
            <v>11</v>
          </cell>
          <cell r="C598">
            <v>18</v>
          </cell>
          <cell r="D598" t="str">
            <v>火</v>
          </cell>
          <cell r="E598" t="str">
            <v/>
          </cell>
        </row>
        <row r="599">
          <cell r="A599">
            <v>45980</v>
          </cell>
          <cell r="B599">
            <v>11</v>
          </cell>
          <cell r="C599">
            <v>19</v>
          </cell>
          <cell r="D599" t="str">
            <v>水</v>
          </cell>
          <cell r="E599" t="str">
            <v/>
          </cell>
        </row>
        <row r="600">
          <cell r="A600">
            <v>45981</v>
          </cell>
          <cell r="B600">
            <v>11</v>
          </cell>
          <cell r="C600">
            <v>20</v>
          </cell>
          <cell r="D600" t="str">
            <v>木</v>
          </cell>
          <cell r="E600" t="str">
            <v/>
          </cell>
        </row>
        <row r="601">
          <cell r="A601">
            <v>45982</v>
          </cell>
          <cell r="B601">
            <v>11</v>
          </cell>
          <cell r="C601">
            <v>21</v>
          </cell>
          <cell r="D601" t="str">
            <v>金</v>
          </cell>
          <cell r="E601" t="str">
            <v/>
          </cell>
        </row>
        <row r="602">
          <cell r="A602">
            <v>45983</v>
          </cell>
          <cell r="B602">
            <v>11</v>
          </cell>
          <cell r="C602">
            <v>22</v>
          </cell>
          <cell r="D602" t="str">
            <v>土</v>
          </cell>
          <cell r="E602" t="str">
            <v/>
          </cell>
        </row>
        <row r="603">
          <cell r="A603">
            <v>45984</v>
          </cell>
          <cell r="B603">
            <v>11</v>
          </cell>
          <cell r="C603">
            <v>23</v>
          </cell>
          <cell r="D603" t="str">
            <v>日</v>
          </cell>
          <cell r="E603" t="str">
            <v>勤労感謝の日</v>
          </cell>
        </row>
        <row r="604">
          <cell r="A604">
            <v>45985</v>
          </cell>
          <cell r="B604">
            <v>11</v>
          </cell>
          <cell r="C604">
            <v>24</v>
          </cell>
          <cell r="D604" t="str">
            <v>月</v>
          </cell>
          <cell r="E604" t="str">
            <v>振替休日</v>
          </cell>
        </row>
        <row r="605">
          <cell r="A605">
            <v>45986</v>
          </cell>
          <cell r="B605">
            <v>11</v>
          </cell>
          <cell r="C605">
            <v>25</v>
          </cell>
          <cell r="D605" t="str">
            <v>火</v>
          </cell>
          <cell r="E605" t="str">
            <v/>
          </cell>
        </row>
        <row r="606">
          <cell r="A606">
            <v>45987</v>
          </cell>
          <cell r="B606">
            <v>11</v>
          </cell>
          <cell r="C606">
            <v>26</v>
          </cell>
          <cell r="D606" t="str">
            <v>水</v>
          </cell>
          <cell r="E606" t="str">
            <v/>
          </cell>
        </row>
        <row r="607">
          <cell r="A607">
            <v>45988</v>
          </cell>
          <cell r="B607">
            <v>11</v>
          </cell>
          <cell r="C607">
            <v>27</v>
          </cell>
          <cell r="D607" t="str">
            <v>木</v>
          </cell>
          <cell r="E607" t="str">
            <v/>
          </cell>
        </row>
        <row r="608">
          <cell r="A608">
            <v>45989</v>
          </cell>
          <cell r="B608">
            <v>11</v>
          </cell>
          <cell r="C608">
            <v>28</v>
          </cell>
          <cell r="D608" t="str">
            <v>金</v>
          </cell>
          <cell r="E608" t="str">
            <v/>
          </cell>
        </row>
        <row r="609">
          <cell r="A609">
            <v>45990</v>
          </cell>
          <cell r="B609">
            <v>11</v>
          </cell>
          <cell r="C609">
            <v>29</v>
          </cell>
          <cell r="D609" t="str">
            <v>土</v>
          </cell>
          <cell r="E609" t="str">
            <v/>
          </cell>
        </row>
        <row r="610">
          <cell r="A610">
            <v>45991</v>
          </cell>
          <cell r="B610">
            <v>11</v>
          </cell>
          <cell r="C610">
            <v>30</v>
          </cell>
          <cell r="D610" t="str">
            <v>日</v>
          </cell>
          <cell r="E610" t="str">
            <v/>
          </cell>
        </row>
        <row r="611">
          <cell r="A611">
            <v>45992</v>
          </cell>
          <cell r="B611">
            <v>12</v>
          </cell>
          <cell r="C611">
            <v>1</v>
          </cell>
          <cell r="D611" t="str">
            <v>月</v>
          </cell>
          <cell r="E611" t="str">
            <v/>
          </cell>
        </row>
        <row r="612">
          <cell r="A612">
            <v>45993</v>
          </cell>
          <cell r="B612">
            <v>12</v>
          </cell>
          <cell r="C612">
            <v>2</v>
          </cell>
          <cell r="D612" t="str">
            <v>火</v>
          </cell>
          <cell r="E612" t="str">
            <v/>
          </cell>
        </row>
        <row r="613">
          <cell r="A613">
            <v>45994</v>
          </cell>
          <cell r="B613">
            <v>12</v>
          </cell>
          <cell r="C613">
            <v>3</v>
          </cell>
          <cell r="D613" t="str">
            <v>水</v>
          </cell>
          <cell r="E613" t="str">
            <v/>
          </cell>
        </row>
        <row r="614">
          <cell r="A614">
            <v>45995</v>
          </cell>
          <cell r="B614">
            <v>12</v>
          </cell>
          <cell r="C614">
            <v>4</v>
          </cell>
          <cell r="D614" t="str">
            <v>木</v>
          </cell>
          <cell r="E614" t="str">
            <v/>
          </cell>
        </row>
        <row r="615">
          <cell r="A615">
            <v>45996</v>
          </cell>
          <cell r="B615">
            <v>12</v>
          </cell>
          <cell r="C615">
            <v>5</v>
          </cell>
          <cell r="D615" t="str">
            <v>金</v>
          </cell>
          <cell r="E615" t="str">
            <v/>
          </cell>
        </row>
        <row r="616">
          <cell r="A616">
            <v>45997</v>
          </cell>
          <cell r="B616">
            <v>12</v>
          </cell>
          <cell r="C616">
            <v>6</v>
          </cell>
          <cell r="D616" t="str">
            <v>土</v>
          </cell>
          <cell r="E616" t="str">
            <v/>
          </cell>
        </row>
        <row r="617">
          <cell r="A617">
            <v>45998</v>
          </cell>
          <cell r="B617">
            <v>12</v>
          </cell>
          <cell r="C617">
            <v>7</v>
          </cell>
          <cell r="D617" t="str">
            <v>日</v>
          </cell>
          <cell r="E617" t="str">
            <v/>
          </cell>
        </row>
        <row r="618">
          <cell r="A618">
            <v>45999</v>
          </cell>
          <cell r="B618">
            <v>12</v>
          </cell>
          <cell r="C618">
            <v>8</v>
          </cell>
          <cell r="D618" t="str">
            <v>月</v>
          </cell>
          <cell r="E618" t="str">
            <v/>
          </cell>
        </row>
        <row r="619">
          <cell r="A619">
            <v>46000</v>
          </cell>
          <cell r="B619">
            <v>12</v>
          </cell>
          <cell r="C619">
            <v>9</v>
          </cell>
          <cell r="D619" t="str">
            <v>火</v>
          </cell>
          <cell r="E619" t="str">
            <v/>
          </cell>
        </row>
        <row r="620">
          <cell r="A620">
            <v>46001</v>
          </cell>
          <cell r="B620">
            <v>12</v>
          </cell>
          <cell r="C620">
            <v>10</v>
          </cell>
          <cell r="D620" t="str">
            <v>水</v>
          </cell>
          <cell r="E620" t="str">
            <v/>
          </cell>
        </row>
        <row r="621">
          <cell r="A621">
            <v>46002</v>
          </cell>
          <cell r="B621">
            <v>12</v>
          </cell>
          <cell r="C621">
            <v>11</v>
          </cell>
          <cell r="D621" t="str">
            <v>木</v>
          </cell>
          <cell r="E621" t="str">
            <v/>
          </cell>
        </row>
        <row r="622">
          <cell r="A622">
            <v>46003</v>
          </cell>
          <cell r="B622">
            <v>12</v>
          </cell>
          <cell r="C622">
            <v>12</v>
          </cell>
          <cell r="D622" t="str">
            <v>金</v>
          </cell>
          <cell r="E622" t="str">
            <v/>
          </cell>
        </row>
        <row r="623">
          <cell r="A623">
            <v>46004</v>
          </cell>
          <cell r="B623">
            <v>12</v>
          </cell>
          <cell r="C623">
            <v>13</v>
          </cell>
          <cell r="D623" t="str">
            <v>土</v>
          </cell>
          <cell r="E623" t="str">
            <v/>
          </cell>
        </row>
        <row r="624">
          <cell r="A624">
            <v>46005</v>
          </cell>
          <cell r="B624">
            <v>12</v>
          </cell>
          <cell r="C624">
            <v>14</v>
          </cell>
          <cell r="D624" t="str">
            <v>日</v>
          </cell>
          <cell r="E624" t="str">
            <v/>
          </cell>
        </row>
        <row r="625">
          <cell r="A625">
            <v>46006</v>
          </cell>
          <cell r="B625">
            <v>12</v>
          </cell>
          <cell r="C625">
            <v>15</v>
          </cell>
          <cell r="D625" t="str">
            <v>月</v>
          </cell>
          <cell r="E625" t="str">
            <v/>
          </cell>
        </row>
        <row r="626">
          <cell r="A626">
            <v>46007</v>
          </cell>
          <cell r="B626">
            <v>12</v>
          </cell>
          <cell r="C626">
            <v>16</v>
          </cell>
          <cell r="D626" t="str">
            <v>火</v>
          </cell>
          <cell r="E626" t="str">
            <v/>
          </cell>
        </row>
        <row r="627">
          <cell r="A627">
            <v>46008</v>
          </cell>
          <cell r="B627">
            <v>12</v>
          </cell>
          <cell r="C627">
            <v>17</v>
          </cell>
          <cell r="D627" t="str">
            <v>水</v>
          </cell>
          <cell r="E627" t="str">
            <v/>
          </cell>
        </row>
        <row r="628">
          <cell r="A628">
            <v>46009</v>
          </cell>
          <cell r="B628">
            <v>12</v>
          </cell>
          <cell r="C628">
            <v>18</v>
          </cell>
          <cell r="D628" t="str">
            <v>木</v>
          </cell>
          <cell r="E628" t="str">
            <v/>
          </cell>
        </row>
        <row r="629">
          <cell r="A629">
            <v>46010</v>
          </cell>
          <cell r="B629">
            <v>12</v>
          </cell>
          <cell r="C629">
            <v>19</v>
          </cell>
          <cell r="D629" t="str">
            <v>金</v>
          </cell>
          <cell r="E629" t="str">
            <v/>
          </cell>
        </row>
        <row r="630">
          <cell r="A630">
            <v>46011</v>
          </cell>
          <cell r="B630">
            <v>12</v>
          </cell>
          <cell r="C630">
            <v>20</v>
          </cell>
          <cell r="D630" t="str">
            <v>土</v>
          </cell>
          <cell r="E630" t="str">
            <v/>
          </cell>
        </row>
        <row r="631">
          <cell r="A631">
            <v>46012</v>
          </cell>
          <cell r="B631">
            <v>12</v>
          </cell>
          <cell r="C631">
            <v>21</v>
          </cell>
          <cell r="D631" t="str">
            <v>日</v>
          </cell>
          <cell r="E631" t="str">
            <v/>
          </cell>
        </row>
        <row r="632">
          <cell r="A632">
            <v>46013</v>
          </cell>
          <cell r="B632">
            <v>12</v>
          </cell>
          <cell r="C632">
            <v>22</v>
          </cell>
          <cell r="D632" t="str">
            <v>月</v>
          </cell>
          <cell r="E632" t="str">
            <v/>
          </cell>
        </row>
        <row r="633">
          <cell r="A633">
            <v>46014</v>
          </cell>
          <cell r="B633">
            <v>12</v>
          </cell>
          <cell r="C633">
            <v>23</v>
          </cell>
          <cell r="D633" t="str">
            <v>火</v>
          </cell>
          <cell r="E633" t="str">
            <v/>
          </cell>
        </row>
        <row r="634">
          <cell r="A634">
            <v>46015</v>
          </cell>
          <cell r="B634">
            <v>12</v>
          </cell>
          <cell r="C634">
            <v>24</v>
          </cell>
          <cell r="D634" t="str">
            <v>水</v>
          </cell>
          <cell r="E634" t="str">
            <v/>
          </cell>
        </row>
        <row r="635">
          <cell r="A635">
            <v>46016</v>
          </cell>
          <cell r="B635">
            <v>12</v>
          </cell>
          <cell r="C635">
            <v>25</v>
          </cell>
          <cell r="D635" t="str">
            <v>木</v>
          </cell>
          <cell r="E635" t="str">
            <v/>
          </cell>
        </row>
        <row r="636">
          <cell r="A636">
            <v>46017</v>
          </cell>
          <cell r="B636">
            <v>12</v>
          </cell>
          <cell r="C636">
            <v>26</v>
          </cell>
          <cell r="D636" t="str">
            <v>金</v>
          </cell>
          <cell r="E636" t="str">
            <v/>
          </cell>
        </row>
        <row r="637">
          <cell r="A637">
            <v>46018</v>
          </cell>
          <cell r="B637">
            <v>12</v>
          </cell>
          <cell r="C637">
            <v>27</v>
          </cell>
          <cell r="D637" t="str">
            <v>土</v>
          </cell>
          <cell r="E637" t="str">
            <v/>
          </cell>
        </row>
        <row r="638">
          <cell r="A638">
            <v>46019</v>
          </cell>
          <cell r="B638">
            <v>12</v>
          </cell>
          <cell r="C638">
            <v>28</v>
          </cell>
          <cell r="D638" t="str">
            <v>日</v>
          </cell>
          <cell r="E638" t="str">
            <v/>
          </cell>
        </row>
        <row r="639">
          <cell r="A639">
            <v>46020</v>
          </cell>
          <cell r="B639">
            <v>12</v>
          </cell>
          <cell r="C639">
            <v>29</v>
          </cell>
          <cell r="D639" t="str">
            <v>月</v>
          </cell>
          <cell r="E639" t="str">
            <v/>
          </cell>
        </row>
        <row r="640">
          <cell r="A640">
            <v>46021</v>
          </cell>
          <cell r="B640">
            <v>12</v>
          </cell>
          <cell r="C640">
            <v>30</v>
          </cell>
          <cell r="D640" t="str">
            <v>火</v>
          </cell>
          <cell r="E640" t="str">
            <v/>
          </cell>
        </row>
        <row r="641">
          <cell r="A641">
            <v>46022</v>
          </cell>
          <cell r="B641">
            <v>12</v>
          </cell>
          <cell r="C641">
            <v>31</v>
          </cell>
          <cell r="D641" t="str">
            <v>水</v>
          </cell>
          <cell r="E641" t="str">
            <v/>
          </cell>
        </row>
        <row r="642">
          <cell r="A642">
            <v>46023</v>
          </cell>
          <cell r="B642">
            <v>1</v>
          </cell>
          <cell r="C642">
            <v>1</v>
          </cell>
          <cell r="D642" t="str">
            <v>木</v>
          </cell>
          <cell r="E642" t="str">
            <v>元日</v>
          </cell>
        </row>
        <row r="643">
          <cell r="A643">
            <v>46024</v>
          </cell>
          <cell r="B643">
            <v>1</v>
          </cell>
          <cell r="C643">
            <v>2</v>
          </cell>
          <cell r="D643" t="str">
            <v>金</v>
          </cell>
          <cell r="E643" t="str">
            <v/>
          </cell>
        </row>
        <row r="644">
          <cell r="A644">
            <v>46025</v>
          </cell>
          <cell r="B644">
            <v>1</v>
          </cell>
          <cell r="C644">
            <v>3</v>
          </cell>
          <cell r="D644" t="str">
            <v>土</v>
          </cell>
          <cell r="E644" t="str">
            <v/>
          </cell>
        </row>
        <row r="645">
          <cell r="A645">
            <v>46026</v>
          </cell>
          <cell r="B645">
            <v>1</v>
          </cell>
          <cell r="C645">
            <v>4</v>
          </cell>
          <cell r="D645" t="str">
            <v>日</v>
          </cell>
          <cell r="E645" t="str">
            <v/>
          </cell>
        </row>
        <row r="646">
          <cell r="A646">
            <v>46027</v>
          </cell>
          <cell r="B646">
            <v>1</v>
          </cell>
          <cell r="C646">
            <v>5</v>
          </cell>
          <cell r="D646" t="str">
            <v>月</v>
          </cell>
          <cell r="E646" t="str">
            <v/>
          </cell>
        </row>
        <row r="647">
          <cell r="A647">
            <v>46028</v>
          </cell>
          <cell r="B647">
            <v>1</v>
          </cell>
          <cell r="C647">
            <v>6</v>
          </cell>
          <cell r="D647" t="str">
            <v>火</v>
          </cell>
          <cell r="E647" t="str">
            <v/>
          </cell>
        </row>
        <row r="648">
          <cell r="A648">
            <v>46029</v>
          </cell>
          <cell r="B648">
            <v>1</v>
          </cell>
          <cell r="C648">
            <v>7</v>
          </cell>
          <cell r="D648" t="str">
            <v>水</v>
          </cell>
          <cell r="E648" t="str">
            <v/>
          </cell>
        </row>
        <row r="649">
          <cell r="A649">
            <v>46030</v>
          </cell>
          <cell r="B649">
            <v>1</v>
          </cell>
          <cell r="C649">
            <v>8</v>
          </cell>
          <cell r="D649" t="str">
            <v>木</v>
          </cell>
          <cell r="E649" t="str">
            <v/>
          </cell>
        </row>
        <row r="650">
          <cell r="A650">
            <v>46031</v>
          </cell>
          <cell r="B650">
            <v>1</v>
          </cell>
          <cell r="C650">
            <v>9</v>
          </cell>
          <cell r="D650" t="str">
            <v>金</v>
          </cell>
          <cell r="E650" t="str">
            <v/>
          </cell>
        </row>
        <row r="651">
          <cell r="A651">
            <v>46032</v>
          </cell>
          <cell r="B651">
            <v>1</v>
          </cell>
          <cell r="C651">
            <v>10</v>
          </cell>
          <cell r="D651" t="str">
            <v>土</v>
          </cell>
          <cell r="E651" t="str">
            <v/>
          </cell>
        </row>
        <row r="652">
          <cell r="A652">
            <v>46033</v>
          </cell>
          <cell r="B652">
            <v>1</v>
          </cell>
          <cell r="C652">
            <v>11</v>
          </cell>
          <cell r="D652" t="str">
            <v>日</v>
          </cell>
          <cell r="E652" t="str">
            <v/>
          </cell>
        </row>
        <row r="653">
          <cell r="A653">
            <v>46034</v>
          </cell>
          <cell r="B653">
            <v>1</v>
          </cell>
          <cell r="C653">
            <v>12</v>
          </cell>
          <cell r="D653" t="str">
            <v>月</v>
          </cell>
          <cell r="E653" t="str">
            <v>成人の日</v>
          </cell>
        </row>
        <row r="654">
          <cell r="A654">
            <v>46035</v>
          </cell>
          <cell r="B654">
            <v>1</v>
          </cell>
          <cell r="C654">
            <v>13</v>
          </cell>
          <cell r="D654" t="str">
            <v>火</v>
          </cell>
          <cell r="E654" t="str">
            <v/>
          </cell>
        </row>
        <row r="655">
          <cell r="A655">
            <v>46036</v>
          </cell>
          <cell r="B655">
            <v>1</v>
          </cell>
          <cell r="C655">
            <v>14</v>
          </cell>
          <cell r="D655" t="str">
            <v>水</v>
          </cell>
          <cell r="E655" t="str">
            <v/>
          </cell>
        </row>
        <row r="656">
          <cell r="A656">
            <v>46037</v>
          </cell>
          <cell r="B656">
            <v>1</v>
          </cell>
          <cell r="C656">
            <v>15</v>
          </cell>
          <cell r="D656" t="str">
            <v>木</v>
          </cell>
          <cell r="E656" t="str">
            <v/>
          </cell>
        </row>
        <row r="657">
          <cell r="A657">
            <v>46038</v>
          </cell>
          <cell r="B657">
            <v>1</v>
          </cell>
          <cell r="C657">
            <v>16</v>
          </cell>
          <cell r="D657" t="str">
            <v>金</v>
          </cell>
          <cell r="E657" t="str">
            <v/>
          </cell>
        </row>
        <row r="658">
          <cell r="A658">
            <v>46039</v>
          </cell>
          <cell r="B658">
            <v>1</v>
          </cell>
          <cell r="C658">
            <v>17</v>
          </cell>
          <cell r="D658" t="str">
            <v>土</v>
          </cell>
          <cell r="E658" t="str">
            <v/>
          </cell>
        </row>
        <row r="659">
          <cell r="A659">
            <v>46040</v>
          </cell>
          <cell r="B659">
            <v>1</v>
          </cell>
          <cell r="C659">
            <v>18</v>
          </cell>
          <cell r="D659" t="str">
            <v>日</v>
          </cell>
          <cell r="E659" t="str">
            <v/>
          </cell>
        </row>
        <row r="660">
          <cell r="A660">
            <v>46041</v>
          </cell>
          <cell r="B660">
            <v>1</v>
          </cell>
          <cell r="C660">
            <v>19</v>
          </cell>
          <cell r="D660" t="str">
            <v>月</v>
          </cell>
          <cell r="E660" t="str">
            <v/>
          </cell>
        </row>
        <row r="661">
          <cell r="A661">
            <v>46042</v>
          </cell>
          <cell r="B661">
            <v>1</v>
          </cell>
          <cell r="C661">
            <v>20</v>
          </cell>
          <cell r="D661" t="str">
            <v>火</v>
          </cell>
          <cell r="E661" t="str">
            <v/>
          </cell>
        </row>
        <row r="662">
          <cell r="A662">
            <v>46043</v>
          </cell>
          <cell r="B662">
            <v>1</v>
          </cell>
          <cell r="C662">
            <v>21</v>
          </cell>
          <cell r="D662" t="str">
            <v>水</v>
          </cell>
          <cell r="E662" t="str">
            <v/>
          </cell>
        </row>
        <row r="663">
          <cell r="A663">
            <v>46044</v>
          </cell>
          <cell r="B663">
            <v>1</v>
          </cell>
          <cell r="C663">
            <v>22</v>
          </cell>
          <cell r="D663" t="str">
            <v>木</v>
          </cell>
          <cell r="E663" t="str">
            <v/>
          </cell>
        </row>
        <row r="664">
          <cell r="A664">
            <v>46045</v>
          </cell>
          <cell r="B664">
            <v>1</v>
          </cell>
          <cell r="C664">
            <v>23</v>
          </cell>
          <cell r="D664" t="str">
            <v>金</v>
          </cell>
          <cell r="E664" t="str">
            <v/>
          </cell>
        </row>
        <row r="665">
          <cell r="A665">
            <v>46046</v>
          </cell>
          <cell r="B665">
            <v>1</v>
          </cell>
          <cell r="C665">
            <v>24</v>
          </cell>
          <cell r="D665" t="str">
            <v>土</v>
          </cell>
          <cell r="E665" t="str">
            <v/>
          </cell>
        </row>
        <row r="666">
          <cell r="A666">
            <v>46047</v>
          </cell>
          <cell r="B666">
            <v>1</v>
          </cell>
          <cell r="C666">
            <v>25</v>
          </cell>
          <cell r="D666" t="str">
            <v>日</v>
          </cell>
          <cell r="E666" t="str">
            <v/>
          </cell>
        </row>
        <row r="667">
          <cell r="A667">
            <v>46048</v>
          </cell>
          <cell r="B667">
            <v>1</v>
          </cell>
          <cell r="C667">
            <v>26</v>
          </cell>
          <cell r="D667" t="str">
            <v>月</v>
          </cell>
          <cell r="E667" t="str">
            <v/>
          </cell>
        </row>
        <row r="668">
          <cell r="A668">
            <v>46049</v>
          </cell>
          <cell r="B668">
            <v>1</v>
          </cell>
          <cell r="C668">
            <v>27</v>
          </cell>
          <cell r="D668" t="str">
            <v>火</v>
          </cell>
          <cell r="E668" t="str">
            <v/>
          </cell>
        </row>
        <row r="669">
          <cell r="A669">
            <v>46050</v>
          </cell>
          <cell r="B669">
            <v>1</v>
          </cell>
          <cell r="C669">
            <v>28</v>
          </cell>
          <cell r="D669" t="str">
            <v>水</v>
          </cell>
          <cell r="E669" t="str">
            <v/>
          </cell>
        </row>
        <row r="670">
          <cell r="A670">
            <v>46051</v>
          </cell>
          <cell r="B670">
            <v>1</v>
          </cell>
          <cell r="C670">
            <v>29</v>
          </cell>
          <cell r="D670" t="str">
            <v>木</v>
          </cell>
          <cell r="E670" t="str">
            <v/>
          </cell>
        </row>
        <row r="671">
          <cell r="A671">
            <v>46052</v>
          </cell>
          <cell r="B671">
            <v>1</v>
          </cell>
          <cell r="C671">
            <v>30</v>
          </cell>
          <cell r="D671" t="str">
            <v>金</v>
          </cell>
          <cell r="E671" t="str">
            <v/>
          </cell>
        </row>
        <row r="672">
          <cell r="A672">
            <v>46053</v>
          </cell>
          <cell r="B672">
            <v>1</v>
          </cell>
          <cell r="C672">
            <v>31</v>
          </cell>
          <cell r="D672" t="str">
            <v>土</v>
          </cell>
          <cell r="E672" t="str">
            <v/>
          </cell>
        </row>
        <row r="673">
          <cell r="A673">
            <v>46054</v>
          </cell>
          <cell r="B673">
            <v>2</v>
          </cell>
          <cell r="C673">
            <v>1</v>
          </cell>
          <cell r="D673" t="str">
            <v>日</v>
          </cell>
          <cell r="E673" t="str">
            <v/>
          </cell>
        </row>
        <row r="674">
          <cell r="A674">
            <v>46055</v>
          </cell>
          <cell r="B674">
            <v>2</v>
          </cell>
          <cell r="C674">
            <v>2</v>
          </cell>
          <cell r="D674" t="str">
            <v>月</v>
          </cell>
          <cell r="E674" t="str">
            <v/>
          </cell>
        </row>
        <row r="675">
          <cell r="A675">
            <v>46056</v>
          </cell>
          <cell r="B675">
            <v>2</v>
          </cell>
          <cell r="C675">
            <v>3</v>
          </cell>
          <cell r="D675" t="str">
            <v>火</v>
          </cell>
          <cell r="E675" t="str">
            <v/>
          </cell>
        </row>
        <row r="676">
          <cell r="A676">
            <v>46057</v>
          </cell>
          <cell r="B676">
            <v>2</v>
          </cell>
          <cell r="C676">
            <v>4</v>
          </cell>
          <cell r="D676" t="str">
            <v>水</v>
          </cell>
          <cell r="E676" t="str">
            <v/>
          </cell>
        </row>
        <row r="677">
          <cell r="A677">
            <v>46058</v>
          </cell>
          <cell r="B677">
            <v>2</v>
          </cell>
          <cell r="C677">
            <v>5</v>
          </cell>
          <cell r="D677" t="str">
            <v>木</v>
          </cell>
          <cell r="E677" t="str">
            <v/>
          </cell>
        </row>
        <row r="678">
          <cell r="A678">
            <v>46059</v>
          </cell>
          <cell r="B678">
            <v>2</v>
          </cell>
          <cell r="C678">
            <v>6</v>
          </cell>
          <cell r="D678" t="str">
            <v>金</v>
          </cell>
          <cell r="E678" t="str">
            <v/>
          </cell>
        </row>
        <row r="679">
          <cell r="A679">
            <v>46060</v>
          </cell>
          <cell r="B679">
            <v>2</v>
          </cell>
          <cell r="C679">
            <v>7</v>
          </cell>
          <cell r="D679" t="str">
            <v>土</v>
          </cell>
          <cell r="E679" t="str">
            <v/>
          </cell>
        </row>
        <row r="680">
          <cell r="A680">
            <v>46061</v>
          </cell>
          <cell r="B680">
            <v>2</v>
          </cell>
          <cell r="C680">
            <v>8</v>
          </cell>
          <cell r="D680" t="str">
            <v>日</v>
          </cell>
          <cell r="E680" t="str">
            <v/>
          </cell>
        </row>
        <row r="681">
          <cell r="A681">
            <v>46062</v>
          </cell>
          <cell r="B681">
            <v>2</v>
          </cell>
          <cell r="C681">
            <v>9</v>
          </cell>
          <cell r="D681" t="str">
            <v>月</v>
          </cell>
          <cell r="E681" t="str">
            <v/>
          </cell>
        </row>
        <row r="682">
          <cell r="A682">
            <v>46063</v>
          </cell>
          <cell r="B682">
            <v>2</v>
          </cell>
          <cell r="C682">
            <v>10</v>
          </cell>
          <cell r="D682" t="str">
            <v>火</v>
          </cell>
          <cell r="E682" t="str">
            <v/>
          </cell>
        </row>
        <row r="683">
          <cell r="A683">
            <v>46064</v>
          </cell>
          <cell r="B683">
            <v>2</v>
          </cell>
          <cell r="C683">
            <v>11</v>
          </cell>
          <cell r="D683" t="str">
            <v>水</v>
          </cell>
          <cell r="E683" t="str">
            <v>建国記念の日</v>
          </cell>
        </row>
        <row r="684">
          <cell r="A684">
            <v>46065</v>
          </cell>
          <cell r="B684">
            <v>2</v>
          </cell>
          <cell r="C684">
            <v>12</v>
          </cell>
          <cell r="D684" t="str">
            <v>木</v>
          </cell>
          <cell r="E684" t="str">
            <v/>
          </cell>
        </row>
        <row r="685">
          <cell r="A685">
            <v>46066</v>
          </cell>
          <cell r="B685">
            <v>2</v>
          </cell>
          <cell r="C685">
            <v>13</v>
          </cell>
          <cell r="D685" t="str">
            <v>金</v>
          </cell>
          <cell r="E685" t="str">
            <v/>
          </cell>
        </row>
        <row r="686">
          <cell r="A686">
            <v>46067</v>
          </cell>
          <cell r="B686">
            <v>2</v>
          </cell>
          <cell r="C686">
            <v>14</v>
          </cell>
          <cell r="D686" t="str">
            <v>土</v>
          </cell>
          <cell r="E686" t="str">
            <v/>
          </cell>
        </row>
        <row r="687">
          <cell r="A687">
            <v>46068</v>
          </cell>
          <cell r="B687">
            <v>2</v>
          </cell>
          <cell r="C687">
            <v>15</v>
          </cell>
          <cell r="D687" t="str">
            <v>日</v>
          </cell>
          <cell r="E687" t="str">
            <v/>
          </cell>
        </row>
        <row r="688">
          <cell r="A688">
            <v>46069</v>
          </cell>
          <cell r="B688">
            <v>2</v>
          </cell>
          <cell r="C688">
            <v>16</v>
          </cell>
          <cell r="D688" t="str">
            <v>月</v>
          </cell>
          <cell r="E688" t="str">
            <v/>
          </cell>
        </row>
        <row r="689">
          <cell r="A689">
            <v>46070</v>
          </cell>
          <cell r="B689">
            <v>2</v>
          </cell>
          <cell r="C689">
            <v>17</v>
          </cell>
          <cell r="D689" t="str">
            <v>火</v>
          </cell>
          <cell r="E689" t="str">
            <v/>
          </cell>
        </row>
        <row r="690">
          <cell r="A690">
            <v>46071</v>
          </cell>
          <cell r="B690">
            <v>2</v>
          </cell>
          <cell r="C690">
            <v>18</v>
          </cell>
          <cell r="D690" t="str">
            <v>水</v>
          </cell>
          <cell r="E690" t="str">
            <v/>
          </cell>
        </row>
        <row r="691">
          <cell r="A691">
            <v>46072</v>
          </cell>
          <cell r="B691">
            <v>2</v>
          </cell>
          <cell r="C691">
            <v>19</v>
          </cell>
          <cell r="D691" t="str">
            <v>木</v>
          </cell>
          <cell r="E691" t="str">
            <v/>
          </cell>
        </row>
        <row r="692">
          <cell r="A692">
            <v>46073</v>
          </cell>
          <cell r="B692">
            <v>2</v>
          </cell>
          <cell r="C692">
            <v>20</v>
          </cell>
          <cell r="D692" t="str">
            <v>金</v>
          </cell>
          <cell r="E692" t="str">
            <v/>
          </cell>
        </row>
        <row r="693">
          <cell r="A693">
            <v>46074</v>
          </cell>
          <cell r="B693">
            <v>2</v>
          </cell>
          <cell r="C693">
            <v>21</v>
          </cell>
          <cell r="D693" t="str">
            <v>土</v>
          </cell>
          <cell r="E693" t="str">
            <v/>
          </cell>
        </row>
        <row r="694">
          <cell r="A694">
            <v>46075</v>
          </cell>
          <cell r="B694">
            <v>2</v>
          </cell>
          <cell r="C694">
            <v>22</v>
          </cell>
          <cell r="D694" t="str">
            <v>日</v>
          </cell>
          <cell r="E694" t="str">
            <v/>
          </cell>
        </row>
        <row r="695">
          <cell r="A695">
            <v>46076</v>
          </cell>
          <cell r="B695">
            <v>2</v>
          </cell>
          <cell r="C695">
            <v>23</v>
          </cell>
          <cell r="D695" t="str">
            <v>月</v>
          </cell>
          <cell r="E695" t="str">
            <v>天皇誕生日</v>
          </cell>
        </row>
        <row r="696">
          <cell r="A696">
            <v>46077</v>
          </cell>
          <cell r="B696">
            <v>2</v>
          </cell>
          <cell r="C696">
            <v>24</v>
          </cell>
          <cell r="D696" t="str">
            <v>火</v>
          </cell>
          <cell r="E696" t="str">
            <v/>
          </cell>
        </row>
        <row r="697">
          <cell r="A697">
            <v>46078</v>
          </cell>
          <cell r="B697">
            <v>2</v>
          </cell>
          <cell r="C697">
            <v>25</v>
          </cell>
          <cell r="D697" t="str">
            <v>水</v>
          </cell>
          <cell r="E697" t="str">
            <v/>
          </cell>
        </row>
        <row r="698">
          <cell r="A698">
            <v>46079</v>
          </cell>
          <cell r="B698">
            <v>2</v>
          </cell>
          <cell r="C698">
            <v>26</v>
          </cell>
          <cell r="D698" t="str">
            <v>木</v>
          </cell>
          <cell r="E698" t="str">
            <v/>
          </cell>
        </row>
        <row r="699">
          <cell r="A699">
            <v>46080</v>
          </cell>
          <cell r="B699">
            <v>2</v>
          </cell>
          <cell r="C699">
            <v>27</v>
          </cell>
          <cell r="D699" t="str">
            <v>金</v>
          </cell>
          <cell r="E699" t="str">
            <v/>
          </cell>
        </row>
        <row r="700">
          <cell r="A700">
            <v>46081</v>
          </cell>
          <cell r="B700">
            <v>2</v>
          </cell>
          <cell r="C700">
            <v>28</v>
          </cell>
          <cell r="D700" t="str">
            <v>土</v>
          </cell>
          <cell r="E700" t="str">
            <v/>
          </cell>
        </row>
        <row r="701">
          <cell r="A701">
            <v>46082</v>
          </cell>
          <cell r="B701">
            <v>3</v>
          </cell>
          <cell r="C701">
            <v>1</v>
          </cell>
          <cell r="D701" t="str">
            <v>日</v>
          </cell>
          <cell r="E701" t="str">
            <v/>
          </cell>
        </row>
        <row r="702">
          <cell r="A702">
            <v>46083</v>
          </cell>
          <cell r="B702">
            <v>3</v>
          </cell>
          <cell r="C702">
            <v>2</v>
          </cell>
          <cell r="D702" t="str">
            <v>月</v>
          </cell>
          <cell r="E702" t="str">
            <v/>
          </cell>
        </row>
        <row r="703">
          <cell r="A703">
            <v>46084</v>
          </cell>
          <cell r="B703">
            <v>3</v>
          </cell>
          <cell r="C703">
            <v>3</v>
          </cell>
          <cell r="D703" t="str">
            <v>火</v>
          </cell>
          <cell r="E703" t="str">
            <v/>
          </cell>
        </row>
        <row r="704">
          <cell r="A704">
            <v>46085</v>
          </cell>
          <cell r="B704">
            <v>3</v>
          </cell>
          <cell r="C704">
            <v>4</v>
          </cell>
          <cell r="D704" t="str">
            <v>水</v>
          </cell>
          <cell r="E704" t="str">
            <v/>
          </cell>
        </row>
        <row r="705">
          <cell r="A705">
            <v>46086</v>
          </cell>
          <cell r="B705">
            <v>3</v>
          </cell>
          <cell r="C705">
            <v>5</v>
          </cell>
          <cell r="D705" t="str">
            <v>木</v>
          </cell>
          <cell r="E705" t="str">
            <v/>
          </cell>
        </row>
        <row r="706">
          <cell r="A706">
            <v>46087</v>
          </cell>
          <cell r="B706">
            <v>3</v>
          </cell>
          <cell r="C706">
            <v>6</v>
          </cell>
          <cell r="D706" t="str">
            <v>金</v>
          </cell>
          <cell r="E706" t="str">
            <v/>
          </cell>
        </row>
        <row r="707">
          <cell r="A707">
            <v>46088</v>
          </cell>
          <cell r="B707">
            <v>3</v>
          </cell>
          <cell r="C707">
            <v>7</v>
          </cell>
          <cell r="D707" t="str">
            <v>土</v>
          </cell>
          <cell r="E707" t="str">
            <v/>
          </cell>
        </row>
        <row r="708">
          <cell r="A708">
            <v>46089</v>
          </cell>
          <cell r="B708">
            <v>3</v>
          </cell>
          <cell r="C708">
            <v>8</v>
          </cell>
          <cell r="D708" t="str">
            <v>日</v>
          </cell>
          <cell r="E708" t="str">
            <v/>
          </cell>
        </row>
        <row r="709">
          <cell r="A709">
            <v>46090</v>
          </cell>
          <cell r="B709">
            <v>3</v>
          </cell>
          <cell r="C709">
            <v>9</v>
          </cell>
          <cell r="D709" t="str">
            <v>月</v>
          </cell>
          <cell r="E709" t="str">
            <v/>
          </cell>
        </row>
        <row r="710">
          <cell r="A710">
            <v>46091</v>
          </cell>
          <cell r="B710">
            <v>3</v>
          </cell>
          <cell r="C710">
            <v>10</v>
          </cell>
          <cell r="D710" t="str">
            <v>火</v>
          </cell>
          <cell r="E710" t="str">
            <v/>
          </cell>
        </row>
        <row r="711">
          <cell r="A711">
            <v>46092</v>
          </cell>
          <cell r="B711">
            <v>3</v>
          </cell>
          <cell r="C711">
            <v>11</v>
          </cell>
          <cell r="D711" t="str">
            <v>水</v>
          </cell>
          <cell r="E711" t="str">
            <v/>
          </cell>
        </row>
        <row r="712">
          <cell r="A712">
            <v>46093</v>
          </cell>
          <cell r="B712">
            <v>3</v>
          </cell>
          <cell r="C712">
            <v>12</v>
          </cell>
          <cell r="D712" t="str">
            <v>木</v>
          </cell>
          <cell r="E712" t="str">
            <v/>
          </cell>
        </row>
        <row r="713">
          <cell r="A713">
            <v>46094</v>
          </cell>
          <cell r="B713">
            <v>3</v>
          </cell>
          <cell r="C713">
            <v>13</v>
          </cell>
          <cell r="D713" t="str">
            <v>金</v>
          </cell>
          <cell r="E713" t="str">
            <v/>
          </cell>
        </row>
        <row r="714">
          <cell r="A714">
            <v>46095</v>
          </cell>
          <cell r="B714">
            <v>3</v>
          </cell>
          <cell r="C714">
            <v>14</v>
          </cell>
          <cell r="D714" t="str">
            <v>土</v>
          </cell>
          <cell r="E714" t="str">
            <v/>
          </cell>
        </row>
        <row r="715">
          <cell r="A715">
            <v>46096</v>
          </cell>
          <cell r="B715">
            <v>3</v>
          </cell>
          <cell r="C715">
            <v>15</v>
          </cell>
          <cell r="D715" t="str">
            <v>日</v>
          </cell>
          <cell r="E715" t="str">
            <v/>
          </cell>
        </row>
        <row r="716">
          <cell r="A716">
            <v>46097</v>
          </cell>
          <cell r="B716">
            <v>3</v>
          </cell>
          <cell r="C716">
            <v>16</v>
          </cell>
          <cell r="D716" t="str">
            <v>月</v>
          </cell>
          <cell r="E716" t="str">
            <v/>
          </cell>
        </row>
        <row r="717">
          <cell r="A717">
            <v>46098</v>
          </cell>
          <cell r="B717">
            <v>3</v>
          </cell>
          <cell r="C717">
            <v>17</v>
          </cell>
          <cell r="D717" t="str">
            <v>火</v>
          </cell>
          <cell r="E717" t="str">
            <v/>
          </cell>
        </row>
        <row r="718">
          <cell r="A718">
            <v>46099</v>
          </cell>
          <cell r="B718">
            <v>3</v>
          </cell>
          <cell r="C718">
            <v>18</v>
          </cell>
          <cell r="D718" t="str">
            <v>水</v>
          </cell>
          <cell r="E718" t="str">
            <v/>
          </cell>
        </row>
        <row r="719">
          <cell r="A719">
            <v>46100</v>
          </cell>
          <cell r="B719">
            <v>3</v>
          </cell>
          <cell r="C719">
            <v>19</v>
          </cell>
          <cell r="D719" t="str">
            <v>木</v>
          </cell>
          <cell r="E719" t="str">
            <v/>
          </cell>
        </row>
        <row r="720">
          <cell r="A720">
            <v>46101</v>
          </cell>
          <cell r="B720">
            <v>3</v>
          </cell>
          <cell r="C720">
            <v>20</v>
          </cell>
          <cell r="D720" t="str">
            <v>金</v>
          </cell>
          <cell r="E720" t="str">
            <v>春分の日</v>
          </cell>
        </row>
        <row r="721">
          <cell r="A721">
            <v>46102</v>
          </cell>
          <cell r="B721">
            <v>3</v>
          </cell>
          <cell r="C721">
            <v>21</v>
          </cell>
          <cell r="D721" t="str">
            <v>土</v>
          </cell>
          <cell r="E721" t="str">
            <v/>
          </cell>
        </row>
        <row r="722">
          <cell r="A722">
            <v>46103</v>
          </cell>
          <cell r="B722">
            <v>3</v>
          </cell>
          <cell r="C722">
            <v>22</v>
          </cell>
          <cell r="D722" t="str">
            <v>日</v>
          </cell>
          <cell r="E722" t="str">
            <v/>
          </cell>
        </row>
        <row r="723">
          <cell r="A723">
            <v>46104</v>
          </cell>
          <cell r="B723">
            <v>3</v>
          </cell>
          <cell r="C723">
            <v>23</v>
          </cell>
          <cell r="D723" t="str">
            <v>月</v>
          </cell>
          <cell r="E723" t="str">
            <v/>
          </cell>
        </row>
        <row r="724">
          <cell r="A724">
            <v>46105</v>
          </cell>
          <cell r="B724">
            <v>3</v>
          </cell>
          <cell r="C724">
            <v>24</v>
          </cell>
          <cell r="D724" t="str">
            <v>火</v>
          </cell>
          <cell r="E724" t="str">
            <v/>
          </cell>
        </row>
        <row r="725">
          <cell r="A725">
            <v>46106</v>
          </cell>
          <cell r="B725">
            <v>3</v>
          </cell>
          <cell r="C725">
            <v>25</v>
          </cell>
          <cell r="D725" t="str">
            <v>水</v>
          </cell>
          <cell r="E725" t="str">
            <v/>
          </cell>
        </row>
        <row r="726">
          <cell r="A726">
            <v>46107</v>
          </cell>
          <cell r="B726">
            <v>3</v>
          </cell>
          <cell r="C726">
            <v>26</v>
          </cell>
          <cell r="D726" t="str">
            <v>木</v>
          </cell>
          <cell r="E726" t="str">
            <v/>
          </cell>
        </row>
        <row r="727">
          <cell r="A727">
            <v>46108</v>
          </cell>
          <cell r="B727">
            <v>3</v>
          </cell>
          <cell r="C727">
            <v>27</v>
          </cell>
          <cell r="D727" t="str">
            <v>金</v>
          </cell>
          <cell r="E727" t="str">
            <v/>
          </cell>
        </row>
        <row r="728">
          <cell r="A728">
            <v>46109</v>
          </cell>
          <cell r="B728">
            <v>3</v>
          </cell>
          <cell r="C728">
            <v>28</v>
          </cell>
          <cell r="D728" t="str">
            <v>土</v>
          </cell>
          <cell r="E728" t="str">
            <v/>
          </cell>
        </row>
        <row r="729">
          <cell r="A729">
            <v>46110</v>
          </cell>
          <cell r="B729">
            <v>3</v>
          </cell>
          <cell r="C729">
            <v>29</v>
          </cell>
          <cell r="D729" t="str">
            <v>日</v>
          </cell>
          <cell r="E729" t="str">
            <v/>
          </cell>
        </row>
        <row r="730">
          <cell r="A730">
            <v>46111</v>
          </cell>
          <cell r="B730">
            <v>3</v>
          </cell>
          <cell r="C730">
            <v>30</v>
          </cell>
          <cell r="D730" t="str">
            <v>月</v>
          </cell>
          <cell r="E730" t="str">
            <v/>
          </cell>
        </row>
        <row r="731">
          <cell r="A731">
            <v>46112</v>
          </cell>
          <cell r="B731">
            <v>3</v>
          </cell>
          <cell r="C731">
            <v>31</v>
          </cell>
          <cell r="D731" t="str">
            <v>火</v>
          </cell>
          <cell r="E731" t="str">
            <v/>
          </cell>
        </row>
        <row r="732">
          <cell r="A732">
            <v>46113</v>
          </cell>
          <cell r="B732">
            <v>4</v>
          </cell>
          <cell r="C732">
            <v>1</v>
          </cell>
          <cell r="D732" t="str">
            <v>水</v>
          </cell>
          <cell r="E732" t="str">
            <v/>
          </cell>
        </row>
        <row r="733">
          <cell r="A733">
            <v>46114</v>
          </cell>
          <cell r="B733">
            <v>4</v>
          </cell>
          <cell r="C733">
            <v>2</v>
          </cell>
          <cell r="D733" t="str">
            <v>木</v>
          </cell>
          <cell r="E733" t="str">
            <v/>
          </cell>
        </row>
        <row r="734">
          <cell r="A734">
            <v>46115</v>
          </cell>
          <cell r="B734">
            <v>4</v>
          </cell>
          <cell r="C734">
            <v>3</v>
          </cell>
          <cell r="D734" t="str">
            <v>金</v>
          </cell>
          <cell r="E734" t="str">
            <v/>
          </cell>
        </row>
        <row r="735">
          <cell r="A735">
            <v>46116</v>
          </cell>
          <cell r="B735">
            <v>4</v>
          </cell>
          <cell r="C735">
            <v>4</v>
          </cell>
          <cell r="D735" t="str">
            <v>土</v>
          </cell>
          <cell r="E735" t="str">
            <v/>
          </cell>
        </row>
        <row r="736">
          <cell r="A736">
            <v>46117</v>
          </cell>
          <cell r="B736">
            <v>4</v>
          </cell>
          <cell r="C736">
            <v>5</v>
          </cell>
          <cell r="D736" t="str">
            <v>日</v>
          </cell>
          <cell r="E736" t="str">
            <v/>
          </cell>
        </row>
        <row r="737">
          <cell r="A737">
            <v>46118</v>
          </cell>
          <cell r="B737">
            <v>4</v>
          </cell>
          <cell r="C737">
            <v>6</v>
          </cell>
          <cell r="D737" t="str">
            <v>月</v>
          </cell>
          <cell r="E737" t="str">
            <v/>
          </cell>
        </row>
        <row r="738">
          <cell r="A738">
            <v>46119</v>
          </cell>
          <cell r="B738">
            <v>4</v>
          </cell>
          <cell r="C738">
            <v>7</v>
          </cell>
          <cell r="D738" t="str">
            <v>火</v>
          </cell>
          <cell r="E738" t="str">
            <v/>
          </cell>
        </row>
        <row r="739">
          <cell r="A739">
            <v>46120</v>
          </cell>
          <cell r="B739">
            <v>4</v>
          </cell>
          <cell r="C739">
            <v>8</v>
          </cell>
          <cell r="D739" t="str">
            <v>水</v>
          </cell>
          <cell r="E739" t="str">
            <v/>
          </cell>
        </row>
        <row r="740">
          <cell r="A740">
            <v>46121</v>
          </cell>
          <cell r="B740">
            <v>4</v>
          </cell>
          <cell r="C740">
            <v>9</v>
          </cell>
          <cell r="D740" t="str">
            <v>木</v>
          </cell>
          <cell r="E740" t="str">
            <v/>
          </cell>
        </row>
        <row r="741">
          <cell r="A741">
            <v>46122</v>
          </cell>
          <cell r="B741">
            <v>4</v>
          </cell>
          <cell r="C741">
            <v>10</v>
          </cell>
          <cell r="D741" t="str">
            <v>金</v>
          </cell>
          <cell r="E741" t="str">
            <v/>
          </cell>
        </row>
        <row r="742">
          <cell r="A742">
            <v>46123</v>
          </cell>
          <cell r="B742">
            <v>4</v>
          </cell>
          <cell r="C742">
            <v>11</v>
          </cell>
          <cell r="D742" t="str">
            <v>土</v>
          </cell>
          <cell r="E742" t="str">
            <v/>
          </cell>
        </row>
        <row r="743">
          <cell r="A743">
            <v>46124</v>
          </cell>
          <cell r="B743">
            <v>4</v>
          </cell>
          <cell r="C743">
            <v>12</v>
          </cell>
          <cell r="D743" t="str">
            <v>日</v>
          </cell>
          <cell r="E743" t="str">
            <v/>
          </cell>
        </row>
        <row r="744">
          <cell r="A744">
            <v>46125</v>
          </cell>
          <cell r="B744">
            <v>4</v>
          </cell>
          <cell r="C744">
            <v>13</v>
          </cell>
          <cell r="D744" t="str">
            <v>月</v>
          </cell>
          <cell r="E744" t="str">
            <v/>
          </cell>
        </row>
        <row r="745">
          <cell r="A745">
            <v>46126</v>
          </cell>
          <cell r="B745">
            <v>4</v>
          </cell>
          <cell r="C745">
            <v>14</v>
          </cell>
          <cell r="D745" t="str">
            <v>火</v>
          </cell>
          <cell r="E745" t="str">
            <v/>
          </cell>
        </row>
        <row r="746">
          <cell r="A746">
            <v>46127</v>
          </cell>
          <cell r="B746">
            <v>4</v>
          </cell>
          <cell r="C746">
            <v>15</v>
          </cell>
          <cell r="D746" t="str">
            <v>水</v>
          </cell>
          <cell r="E746" t="str">
            <v/>
          </cell>
        </row>
        <row r="747">
          <cell r="A747">
            <v>46128</v>
          </cell>
          <cell r="B747">
            <v>4</v>
          </cell>
          <cell r="C747">
            <v>16</v>
          </cell>
          <cell r="D747" t="str">
            <v>木</v>
          </cell>
          <cell r="E747" t="str">
            <v/>
          </cell>
        </row>
        <row r="748">
          <cell r="A748">
            <v>46129</v>
          </cell>
          <cell r="B748">
            <v>4</v>
          </cell>
          <cell r="C748">
            <v>17</v>
          </cell>
          <cell r="D748" t="str">
            <v>金</v>
          </cell>
          <cell r="E748" t="str">
            <v/>
          </cell>
        </row>
        <row r="749">
          <cell r="A749">
            <v>46130</v>
          </cell>
          <cell r="B749">
            <v>4</v>
          </cell>
          <cell r="C749">
            <v>18</v>
          </cell>
          <cell r="D749" t="str">
            <v>土</v>
          </cell>
          <cell r="E749" t="str">
            <v/>
          </cell>
        </row>
        <row r="750">
          <cell r="A750">
            <v>46131</v>
          </cell>
          <cell r="B750">
            <v>4</v>
          </cell>
          <cell r="C750">
            <v>19</v>
          </cell>
          <cell r="D750" t="str">
            <v>日</v>
          </cell>
          <cell r="E750" t="str">
            <v/>
          </cell>
        </row>
        <row r="751">
          <cell r="A751">
            <v>46132</v>
          </cell>
          <cell r="B751">
            <v>4</v>
          </cell>
          <cell r="C751">
            <v>20</v>
          </cell>
          <cell r="D751" t="str">
            <v>月</v>
          </cell>
          <cell r="E751" t="str">
            <v/>
          </cell>
        </row>
        <row r="752">
          <cell r="A752">
            <v>46133</v>
          </cell>
          <cell r="B752">
            <v>4</v>
          </cell>
          <cell r="C752">
            <v>21</v>
          </cell>
          <cell r="D752" t="str">
            <v>火</v>
          </cell>
          <cell r="E752" t="str">
            <v/>
          </cell>
        </row>
        <row r="753">
          <cell r="A753">
            <v>46134</v>
          </cell>
          <cell r="B753">
            <v>4</v>
          </cell>
          <cell r="C753">
            <v>22</v>
          </cell>
          <cell r="D753" t="str">
            <v>水</v>
          </cell>
          <cell r="E753" t="str">
            <v/>
          </cell>
        </row>
        <row r="754">
          <cell r="A754">
            <v>46135</v>
          </cell>
          <cell r="B754">
            <v>4</v>
          </cell>
          <cell r="C754">
            <v>23</v>
          </cell>
          <cell r="D754" t="str">
            <v>木</v>
          </cell>
          <cell r="E754" t="str">
            <v/>
          </cell>
        </row>
        <row r="755">
          <cell r="A755">
            <v>46136</v>
          </cell>
          <cell r="B755">
            <v>4</v>
          </cell>
          <cell r="C755">
            <v>24</v>
          </cell>
          <cell r="D755" t="str">
            <v>金</v>
          </cell>
          <cell r="E755" t="str">
            <v/>
          </cell>
        </row>
        <row r="756">
          <cell r="A756">
            <v>46137</v>
          </cell>
          <cell r="B756">
            <v>4</v>
          </cell>
          <cell r="C756">
            <v>25</v>
          </cell>
          <cell r="D756" t="str">
            <v>土</v>
          </cell>
          <cell r="E756" t="str">
            <v/>
          </cell>
        </row>
        <row r="757">
          <cell r="A757">
            <v>46138</v>
          </cell>
          <cell r="B757">
            <v>4</v>
          </cell>
          <cell r="C757">
            <v>26</v>
          </cell>
          <cell r="D757" t="str">
            <v>日</v>
          </cell>
          <cell r="E757" t="str">
            <v/>
          </cell>
        </row>
        <row r="758">
          <cell r="A758">
            <v>46139</v>
          </cell>
          <cell r="B758">
            <v>4</v>
          </cell>
          <cell r="C758">
            <v>27</v>
          </cell>
          <cell r="D758" t="str">
            <v>月</v>
          </cell>
          <cell r="E758" t="str">
            <v/>
          </cell>
        </row>
        <row r="759">
          <cell r="A759">
            <v>46140</v>
          </cell>
          <cell r="B759">
            <v>4</v>
          </cell>
          <cell r="C759">
            <v>28</v>
          </cell>
          <cell r="D759" t="str">
            <v>火</v>
          </cell>
          <cell r="E759" t="str">
            <v/>
          </cell>
        </row>
        <row r="760">
          <cell r="A760">
            <v>46141</v>
          </cell>
          <cell r="B760">
            <v>4</v>
          </cell>
          <cell r="C760">
            <v>29</v>
          </cell>
          <cell r="D760" t="str">
            <v>水</v>
          </cell>
          <cell r="E760" t="str">
            <v>昭和の日</v>
          </cell>
        </row>
        <row r="761">
          <cell r="A761">
            <v>46142</v>
          </cell>
          <cell r="B761">
            <v>4</v>
          </cell>
          <cell r="C761">
            <v>30</v>
          </cell>
          <cell r="D761" t="str">
            <v>木</v>
          </cell>
          <cell r="E761" t="str">
            <v/>
          </cell>
        </row>
        <row r="762">
          <cell r="A762">
            <v>46143</v>
          </cell>
          <cell r="B762">
            <v>5</v>
          </cell>
          <cell r="C762">
            <v>1</v>
          </cell>
          <cell r="D762" t="str">
            <v>金</v>
          </cell>
          <cell r="E762" t="str">
            <v/>
          </cell>
        </row>
        <row r="763">
          <cell r="A763">
            <v>46144</v>
          </cell>
          <cell r="B763">
            <v>5</v>
          </cell>
          <cell r="C763">
            <v>2</v>
          </cell>
          <cell r="D763" t="str">
            <v>土</v>
          </cell>
          <cell r="E763" t="str">
            <v/>
          </cell>
        </row>
        <row r="764">
          <cell r="A764">
            <v>46145</v>
          </cell>
          <cell r="B764">
            <v>5</v>
          </cell>
          <cell r="C764">
            <v>3</v>
          </cell>
          <cell r="D764" t="str">
            <v>日</v>
          </cell>
          <cell r="E764" t="str">
            <v>憲法記念日</v>
          </cell>
        </row>
        <row r="765">
          <cell r="A765">
            <v>46146</v>
          </cell>
          <cell r="B765">
            <v>5</v>
          </cell>
          <cell r="C765">
            <v>4</v>
          </cell>
          <cell r="D765" t="str">
            <v>月</v>
          </cell>
          <cell r="E765" t="str">
            <v>みどりの日</v>
          </cell>
        </row>
        <row r="766">
          <cell r="A766">
            <v>46147</v>
          </cell>
          <cell r="B766">
            <v>5</v>
          </cell>
          <cell r="C766">
            <v>5</v>
          </cell>
          <cell r="D766" t="str">
            <v>火</v>
          </cell>
          <cell r="E766" t="str">
            <v>こどもの日</v>
          </cell>
        </row>
        <row r="767">
          <cell r="A767">
            <v>46148</v>
          </cell>
          <cell r="B767">
            <v>5</v>
          </cell>
          <cell r="C767">
            <v>6</v>
          </cell>
          <cell r="D767" t="str">
            <v>水</v>
          </cell>
          <cell r="E767" t="str">
            <v>振替休日</v>
          </cell>
        </row>
        <row r="768">
          <cell r="A768">
            <v>46149</v>
          </cell>
          <cell r="B768">
            <v>5</v>
          </cell>
          <cell r="C768">
            <v>7</v>
          </cell>
          <cell r="D768" t="str">
            <v>木</v>
          </cell>
          <cell r="E768" t="str">
            <v/>
          </cell>
        </row>
        <row r="769">
          <cell r="A769">
            <v>46150</v>
          </cell>
          <cell r="B769">
            <v>5</v>
          </cell>
          <cell r="C769">
            <v>8</v>
          </cell>
          <cell r="D769" t="str">
            <v>金</v>
          </cell>
          <cell r="E769" t="str">
            <v/>
          </cell>
        </row>
        <row r="770">
          <cell r="A770">
            <v>46151</v>
          </cell>
          <cell r="B770">
            <v>5</v>
          </cell>
          <cell r="C770">
            <v>9</v>
          </cell>
          <cell r="D770" t="str">
            <v>土</v>
          </cell>
          <cell r="E770" t="str">
            <v/>
          </cell>
        </row>
        <row r="771">
          <cell r="A771">
            <v>46152</v>
          </cell>
          <cell r="B771">
            <v>5</v>
          </cell>
          <cell r="C771">
            <v>10</v>
          </cell>
          <cell r="D771" t="str">
            <v>日</v>
          </cell>
          <cell r="E771" t="str">
            <v/>
          </cell>
        </row>
        <row r="772">
          <cell r="A772">
            <v>46153</v>
          </cell>
          <cell r="B772">
            <v>5</v>
          </cell>
          <cell r="C772">
            <v>11</v>
          </cell>
          <cell r="D772" t="str">
            <v>月</v>
          </cell>
          <cell r="E772" t="str">
            <v/>
          </cell>
        </row>
        <row r="773">
          <cell r="A773">
            <v>46154</v>
          </cell>
          <cell r="B773">
            <v>5</v>
          </cell>
          <cell r="C773">
            <v>12</v>
          </cell>
          <cell r="D773" t="str">
            <v>火</v>
          </cell>
          <cell r="E773" t="str">
            <v/>
          </cell>
        </row>
        <row r="774">
          <cell r="A774">
            <v>46155</v>
          </cell>
          <cell r="B774">
            <v>5</v>
          </cell>
          <cell r="C774">
            <v>13</v>
          </cell>
          <cell r="D774" t="str">
            <v>水</v>
          </cell>
          <cell r="E774" t="str">
            <v/>
          </cell>
        </row>
        <row r="775">
          <cell r="A775">
            <v>46156</v>
          </cell>
          <cell r="B775">
            <v>5</v>
          </cell>
          <cell r="C775">
            <v>14</v>
          </cell>
          <cell r="D775" t="str">
            <v>木</v>
          </cell>
          <cell r="E775" t="str">
            <v/>
          </cell>
        </row>
        <row r="776">
          <cell r="A776">
            <v>46157</v>
          </cell>
          <cell r="B776">
            <v>5</v>
          </cell>
          <cell r="C776">
            <v>15</v>
          </cell>
          <cell r="D776" t="str">
            <v>金</v>
          </cell>
          <cell r="E776" t="str">
            <v/>
          </cell>
        </row>
        <row r="777">
          <cell r="A777">
            <v>46158</v>
          </cell>
          <cell r="B777">
            <v>5</v>
          </cell>
          <cell r="C777">
            <v>16</v>
          </cell>
          <cell r="D777" t="str">
            <v>土</v>
          </cell>
          <cell r="E777" t="str">
            <v/>
          </cell>
        </row>
        <row r="778">
          <cell r="A778">
            <v>46159</v>
          </cell>
          <cell r="B778">
            <v>5</v>
          </cell>
          <cell r="C778">
            <v>17</v>
          </cell>
          <cell r="D778" t="str">
            <v>日</v>
          </cell>
          <cell r="E778" t="str">
            <v/>
          </cell>
        </row>
        <row r="779">
          <cell r="A779">
            <v>46160</v>
          </cell>
          <cell r="B779">
            <v>5</v>
          </cell>
          <cell r="C779">
            <v>18</v>
          </cell>
          <cell r="D779" t="str">
            <v>月</v>
          </cell>
          <cell r="E779" t="str">
            <v/>
          </cell>
        </row>
        <row r="780">
          <cell r="A780">
            <v>46161</v>
          </cell>
          <cell r="B780">
            <v>5</v>
          </cell>
          <cell r="C780">
            <v>19</v>
          </cell>
          <cell r="D780" t="str">
            <v>火</v>
          </cell>
          <cell r="E780" t="str">
            <v/>
          </cell>
        </row>
        <row r="781">
          <cell r="A781">
            <v>46162</v>
          </cell>
          <cell r="B781">
            <v>5</v>
          </cell>
          <cell r="C781">
            <v>20</v>
          </cell>
          <cell r="D781" t="str">
            <v>水</v>
          </cell>
          <cell r="E781" t="str">
            <v/>
          </cell>
        </row>
        <row r="782">
          <cell r="A782">
            <v>46163</v>
          </cell>
          <cell r="B782">
            <v>5</v>
          </cell>
          <cell r="C782">
            <v>21</v>
          </cell>
          <cell r="D782" t="str">
            <v>木</v>
          </cell>
          <cell r="E782" t="str">
            <v/>
          </cell>
        </row>
        <row r="783">
          <cell r="A783">
            <v>46164</v>
          </cell>
          <cell r="B783">
            <v>5</v>
          </cell>
          <cell r="C783">
            <v>22</v>
          </cell>
          <cell r="D783" t="str">
            <v>金</v>
          </cell>
          <cell r="E783" t="str">
            <v/>
          </cell>
        </row>
        <row r="784">
          <cell r="A784">
            <v>46165</v>
          </cell>
          <cell r="B784">
            <v>5</v>
          </cell>
          <cell r="C784">
            <v>23</v>
          </cell>
          <cell r="D784" t="str">
            <v>土</v>
          </cell>
          <cell r="E784" t="str">
            <v/>
          </cell>
        </row>
        <row r="785">
          <cell r="A785">
            <v>46166</v>
          </cell>
          <cell r="B785">
            <v>5</v>
          </cell>
          <cell r="C785">
            <v>24</v>
          </cell>
          <cell r="D785" t="str">
            <v>日</v>
          </cell>
          <cell r="E785" t="str">
            <v/>
          </cell>
        </row>
        <row r="786">
          <cell r="A786">
            <v>46167</v>
          </cell>
          <cell r="B786">
            <v>5</v>
          </cell>
          <cell r="C786">
            <v>25</v>
          </cell>
          <cell r="D786" t="str">
            <v>月</v>
          </cell>
          <cell r="E786" t="str">
            <v/>
          </cell>
        </row>
        <row r="787">
          <cell r="A787">
            <v>46168</v>
          </cell>
          <cell r="B787">
            <v>5</v>
          </cell>
          <cell r="C787">
            <v>26</v>
          </cell>
          <cell r="D787" t="str">
            <v>火</v>
          </cell>
          <cell r="E787" t="str">
            <v/>
          </cell>
        </row>
        <row r="788">
          <cell r="A788">
            <v>46169</v>
          </cell>
          <cell r="B788">
            <v>5</v>
          </cell>
          <cell r="C788">
            <v>27</v>
          </cell>
          <cell r="D788" t="str">
            <v>水</v>
          </cell>
          <cell r="E788" t="str">
            <v/>
          </cell>
        </row>
        <row r="789">
          <cell r="A789">
            <v>46170</v>
          </cell>
          <cell r="B789">
            <v>5</v>
          </cell>
          <cell r="C789">
            <v>28</v>
          </cell>
          <cell r="D789" t="str">
            <v>木</v>
          </cell>
          <cell r="E789" t="str">
            <v/>
          </cell>
        </row>
        <row r="790">
          <cell r="A790">
            <v>46171</v>
          </cell>
          <cell r="B790">
            <v>5</v>
          </cell>
          <cell r="C790">
            <v>29</v>
          </cell>
          <cell r="D790" t="str">
            <v>金</v>
          </cell>
          <cell r="E790" t="str">
            <v/>
          </cell>
        </row>
        <row r="791">
          <cell r="A791">
            <v>46172</v>
          </cell>
          <cell r="B791">
            <v>5</v>
          </cell>
          <cell r="C791">
            <v>30</v>
          </cell>
          <cell r="D791" t="str">
            <v>土</v>
          </cell>
          <cell r="E791" t="str">
            <v/>
          </cell>
        </row>
        <row r="792">
          <cell r="A792">
            <v>46173</v>
          </cell>
          <cell r="B792">
            <v>5</v>
          </cell>
          <cell r="C792">
            <v>31</v>
          </cell>
          <cell r="D792" t="str">
            <v>日</v>
          </cell>
          <cell r="E792" t="str">
            <v/>
          </cell>
        </row>
        <row r="793">
          <cell r="A793">
            <v>46174</v>
          </cell>
          <cell r="B793">
            <v>6</v>
          </cell>
          <cell r="C793">
            <v>1</v>
          </cell>
          <cell r="D793" t="str">
            <v>月</v>
          </cell>
          <cell r="E793" t="str">
            <v/>
          </cell>
        </row>
        <row r="794">
          <cell r="A794">
            <v>46175</v>
          </cell>
          <cell r="B794">
            <v>6</v>
          </cell>
          <cell r="C794">
            <v>2</v>
          </cell>
          <cell r="D794" t="str">
            <v>火</v>
          </cell>
          <cell r="E794" t="str">
            <v/>
          </cell>
        </row>
        <row r="795">
          <cell r="A795">
            <v>46176</v>
          </cell>
          <cell r="B795">
            <v>6</v>
          </cell>
          <cell r="C795">
            <v>3</v>
          </cell>
          <cell r="D795" t="str">
            <v>水</v>
          </cell>
          <cell r="E795" t="str">
            <v/>
          </cell>
        </row>
        <row r="796">
          <cell r="A796">
            <v>46177</v>
          </cell>
          <cell r="B796">
            <v>6</v>
          </cell>
          <cell r="C796">
            <v>4</v>
          </cell>
          <cell r="D796" t="str">
            <v>木</v>
          </cell>
          <cell r="E796" t="str">
            <v/>
          </cell>
        </row>
        <row r="797">
          <cell r="A797">
            <v>46178</v>
          </cell>
          <cell r="B797">
            <v>6</v>
          </cell>
          <cell r="C797">
            <v>5</v>
          </cell>
          <cell r="D797" t="str">
            <v>金</v>
          </cell>
          <cell r="E797" t="str">
            <v/>
          </cell>
        </row>
        <row r="798">
          <cell r="A798">
            <v>46179</v>
          </cell>
          <cell r="B798">
            <v>6</v>
          </cell>
          <cell r="C798">
            <v>6</v>
          </cell>
          <cell r="D798" t="str">
            <v>土</v>
          </cell>
          <cell r="E798" t="str">
            <v/>
          </cell>
        </row>
        <row r="799">
          <cell r="A799">
            <v>46180</v>
          </cell>
          <cell r="B799">
            <v>6</v>
          </cell>
          <cell r="C799">
            <v>7</v>
          </cell>
          <cell r="D799" t="str">
            <v>日</v>
          </cell>
          <cell r="E799" t="str">
            <v/>
          </cell>
        </row>
        <row r="800">
          <cell r="A800">
            <v>46181</v>
          </cell>
          <cell r="B800">
            <v>6</v>
          </cell>
          <cell r="C800">
            <v>8</v>
          </cell>
          <cell r="D800" t="str">
            <v>月</v>
          </cell>
          <cell r="E800" t="str">
            <v/>
          </cell>
        </row>
        <row r="801">
          <cell r="A801">
            <v>46182</v>
          </cell>
          <cell r="B801">
            <v>6</v>
          </cell>
          <cell r="C801">
            <v>9</v>
          </cell>
          <cell r="D801" t="str">
            <v>火</v>
          </cell>
          <cell r="E801" t="str">
            <v/>
          </cell>
        </row>
        <row r="802">
          <cell r="A802">
            <v>46183</v>
          </cell>
          <cell r="B802">
            <v>6</v>
          </cell>
          <cell r="C802">
            <v>10</v>
          </cell>
          <cell r="D802" t="str">
            <v>水</v>
          </cell>
          <cell r="E802" t="str">
            <v/>
          </cell>
        </row>
        <row r="803">
          <cell r="A803">
            <v>46184</v>
          </cell>
          <cell r="B803">
            <v>6</v>
          </cell>
          <cell r="C803">
            <v>11</v>
          </cell>
          <cell r="D803" t="str">
            <v>木</v>
          </cell>
          <cell r="E803" t="str">
            <v/>
          </cell>
        </row>
        <row r="804">
          <cell r="A804">
            <v>46185</v>
          </cell>
          <cell r="B804">
            <v>6</v>
          </cell>
          <cell r="C804">
            <v>12</v>
          </cell>
          <cell r="D804" t="str">
            <v>金</v>
          </cell>
          <cell r="E804" t="str">
            <v/>
          </cell>
        </row>
        <row r="805">
          <cell r="A805">
            <v>46186</v>
          </cell>
          <cell r="B805">
            <v>6</v>
          </cell>
          <cell r="C805">
            <v>13</v>
          </cell>
          <cell r="D805" t="str">
            <v>土</v>
          </cell>
          <cell r="E805" t="str">
            <v/>
          </cell>
        </row>
        <row r="806">
          <cell r="A806">
            <v>46187</v>
          </cell>
          <cell r="B806">
            <v>6</v>
          </cell>
          <cell r="C806">
            <v>14</v>
          </cell>
          <cell r="D806" t="str">
            <v>日</v>
          </cell>
          <cell r="E806" t="str">
            <v/>
          </cell>
        </row>
        <row r="807">
          <cell r="A807">
            <v>46188</v>
          </cell>
          <cell r="B807">
            <v>6</v>
          </cell>
          <cell r="C807">
            <v>15</v>
          </cell>
          <cell r="D807" t="str">
            <v>月</v>
          </cell>
          <cell r="E807" t="str">
            <v/>
          </cell>
        </row>
        <row r="808">
          <cell r="A808">
            <v>46189</v>
          </cell>
          <cell r="B808">
            <v>6</v>
          </cell>
          <cell r="C808">
            <v>16</v>
          </cell>
          <cell r="D808" t="str">
            <v>火</v>
          </cell>
          <cell r="E808" t="str">
            <v/>
          </cell>
        </row>
        <row r="809">
          <cell r="A809">
            <v>46190</v>
          </cell>
          <cell r="B809">
            <v>6</v>
          </cell>
          <cell r="C809">
            <v>17</v>
          </cell>
          <cell r="D809" t="str">
            <v>水</v>
          </cell>
          <cell r="E809" t="str">
            <v/>
          </cell>
        </row>
        <row r="810">
          <cell r="A810">
            <v>46191</v>
          </cell>
          <cell r="B810">
            <v>6</v>
          </cell>
          <cell r="C810">
            <v>18</v>
          </cell>
          <cell r="D810" t="str">
            <v>木</v>
          </cell>
          <cell r="E810" t="str">
            <v/>
          </cell>
        </row>
        <row r="811">
          <cell r="A811">
            <v>46192</v>
          </cell>
          <cell r="B811">
            <v>6</v>
          </cell>
          <cell r="C811">
            <v>19</v>
          </cell>
          <cell r="D811" t="str">
            <v>金</v>
          </cell>
          <cell r="E811" t="str">
            <v/>
          </cell>
        </row>
        <row r="812">
          <cell r="A812">
            <v>46193</v>
          </cell>
          <cell r="B812">
            <v>6</v>
          </cell>
          <cell r="C812">
            <v>20</v>
          </cell>
          <cell r="D812" t="str">
            <v>土</v>
          </cell>
          <cell r="E812" t="str">
            <v/>
          </cell>
        </row>
        <row r="813">
          <cell r="A813">
            <v>46194</v>
          </cell>
          <cell r="B813">
            <v>6</v>
          </cell>
          <cell r="C813">
            <v>21</v>
          </cell>
          <cell r="D813" t="str">
            <v>日</v>
          </cell>
          <cell r="E813" t="str">
            <v/>
          </cell>
        </row>
        <row r="814">
          <cell r="A814">
            <v>46195</v>
          </cell>
          <cell r="B814">
            <v>6</v>
          </cell>
          <cell r="C814">
            <v>22</v>
          </cell>
          <cell r="D814" t="str">
            <v>月</v>
          </cell>
          <cell r="E814" t="str">
            <v/>
          </cell>
        </row>
        <row r="815">
          <cell r="A815">
            <v>46196</v>
          </cell>
          <cell r="B815">
            <v>6</v>
          </cell>
          <cell r="C815">
            <v>23</v>
          </cell>
          <cell r="D815" t="str">
            <v>火</v>
          </cell>
          <cell r="E815" t="str">
            <v/>
          </cell>
        </row>
        <row r="816">
          <cell r="A816">
            <v>46197</v>
          </cell>
          <cell r="B816">
            <v>6</v>
          </cell>
          <cell r="C816">
            <v>24</v>
          </cell>
          <cell r="D816" t="str">
            <v>水</v>
          </cell>
          <cell r="E816" t="str">
            <v/>
          </cell>
        </row>
        <row r="817">
          <cell r="A817">
            <v>46198</v>
          </cell>
          <cell r="B817">
            <v>6</v>
          </cell>
          <cell r="C817">
            <v>25</v>
          </cell>
          <cell r="D817" t="str">
            <v>木</v>
          </cell>
          <cell r="E817" t="str">
            <v/>
          </cell>
        </row>
        <row r="818">
          <cell r="A818">
            <v>46199</v>
          </cell>
          <cell r="B818">
            <v>6</v>
          </cell>
          <cell r="C818">
            <v>26</v>
          </cell>
          <cell r="D818" t="str">
            <v>金</v>
          </cell>
          <cell r="E818" t="str">
            <v/>
          </cell>
        </row>
        <row r="819">
          <cell r="A819">
            <v>46200</v>
          </cell>
          <cell r="B819">
            <v>6</v>
          </cell>
          <cell r="C819">
            <v>27</v>
          </cell>
          <cell r="D819" t="str">
            <v>土</v>
          </cell>
          <cell r="E819" t="str">
            <v/>
          </cell>
        </row>
        <row r="820">
          <cell r="A820">
            <v>46201</v>
          </cell>
          <cell r="B820">
            <v>6</v>
          </cell>
          <cell r="C820">
            <v>28</v>
          </cell>
          <cell r="D820" t="str">
            <v>日</v>
          </cell>
          <cell r="E820" t="str">
            <v/>
          </cell>
        </row>
        <row r="821">
          <cell r="A821">
            <v>46202</v>
          </cell>
          <cell r="B821">
            <v>6</v>
          </cell>
          <cell r="C821">
            <v>29</v>
          </cell>
          <cell r="D821" t="str">
            <v>月</v>
          </cell>
          <cell r="E821" t="str">
            <v/>
          </cell>
        </row>
        <row r="822">
          <cell r="A822">
            <v>46203</v>
          </cell>
          <cell r="B822">
            <v>6</v>
          </cell>
          <cell r="C822">
            <v>30</v>
          </cell>
          <cell r="D822" t="str">
            <v>火</v>
          </cell>
          <cell r="E822" t="str">
            <v/>
          </cell>
        </row>
        <row r="823">
          <cell r="A823">
            <v>46204</v>
          </cell>
          <cell r="B823">
            <v>7</v>
          </cell>
          <cell r="C823">
            <v>1</v>
          </cell>
          <cell r="D823" t="str">
            <v>水</v>
          </cell>
          <cell r="E823" t="str">
            <v/>
          </cell>
        </row>
        <row r="824">
          <cell r="A824">
            <v>46205</v>
          </cell>
          <cell r="B824">
            <v>7</v>
          </cell>
          <cell r="C824">
            <v>2</v>
          </cell>
          <cell r="D824" t="str">
            <v>木</v>
          </cell>
          <cell r="E824" t="str">
            <v/>
          </cell>
        </row>
        <row r="825">
          <cell r="A825">
            <v>46206</v>
          </cell>
          <cell r="B825">
            <v>7</v>
          </cell>
          <cell r="C825">
            <v>3</v>
          </cell>
          <cell r="D825" t="str">
            <v>金</v>
          </cell>
          <cell r="E825" t="str">
            <v/>
          </cell>
        </row>
        <row r="826">
          <cell r="A826">
            <v>46207</v>
          </cell>
          <cell r="B826">
            <v>7</v>
          </cell>
          <cell r="C826">
            <v>4</v>
          </cell>
          <cell r="D826" t="str">
            <v>土</v>
          </cell>
          <cell r="E826" t="str">
            <v/>
          </cell>
        </row>
        <row r="827">
          <cell r="A827">
            <v>46208</v>
          </cell>
          <cell r="B827">
            <v>7</v>
          </cell>
          <cell r="C827">
            <v>5</v>
          </cell>
          <cell r="D827" t="str">
            <v>日</v>
          </cell>
          <cell r="E827" t="str">
            <v/>
          </cell>
        </row>
        <row r="828">
          <cell r="A828">
            <v>46209</v>
          </cell>
          <cell r="B828">
            <v>7</v>
          </cell>
          <cell r="C828">
            <v>6</v>
          </cell>
          <cell r="D828" t="str">
            <v>月</v>
          </cell>
          <cell r="E828" t="str">
            <v/>
          </cell>
        </row>
        <row r="829">
          <cell r="A829">
            <v>46210</v>
          </cell>
          <cell r="B829">
            <v>7</v>
          </cell>
          <cell r="C829">
            <v>7</v>
          </cell>
          <cell r="D829" t="str">
            <v>火</v>
          </cell>
          <cell r="E829" t="str">
            <v/>
          </cell>
        </row>
        <row r="830">
          <cell r="A830">
            <v>46211</v>
          </cell>
          <cell r="B830">
            <v>7</v>
          </cell>
          <cell r="C830">
            <v>8</v>
          </cell>
          <cell r="D830" t="str">
            <v>水</v>
          </cell>
          <cell r="E830" t="str">
            <v/>
          </cell>
        </row>
        <row r="831">
          <cell r="A831">
            <v>46212</v>
          </cell>
          <cell r="B831">
            <v>7</v>
          </cell>
          <cell r="C831">
            <v>9</v>
          </cell>
          <cell r="D831" t="str">
            <v>木</v>
          </cell>
          <cell r="E831" t="str">
            <v/>
          </cell>
        </row>
        <row r="832">
          <cell r="A832">
            <v>46213</v>
          </cell>
          <cell r="B832">
            <v>7</v>
          </cell>
          <cell r="C832">
            <v>10</v>
          </cell>
          <cell r="D832" t="str">
            <v>金</v>
          </cell>
          <cell r="E832" t="str">
            <v/>
          </cell>
        </row>
        <row r="833">
          <cell r="A833">
            <v>46214</v>
          </cell>
          <cell r="B833">
            <v>7</v>
          </cell>
          <cell r="C833">
            <v>11</v>
          </cell>
          <cell r="D833" t="str">
            <v>土</v>
          </cell>
          <cell r="E833" t="str">
            <v/>
          </cell>
        </row>
        <row r="834">
          <cell r="A834">
            <v>46215</v>
          </cell>
          <cell r="B834">
            <v>7</v>
          </cell>
          <cell r="C834">
            <v>12</v>
          </cell>
          <cell r="D834" t="str">
            <v>日</v>
          </cell>
          <cell r="E834" t="str">
            <v/>
          </cell>
        </row>
        <row r="835">
          <cell r="A835">
            <v>46216</v>
          </cell>
          <cell r="B835">
            <v>7</v>
          </cell>
          <cell r="C835">
            <v>13</v>
          </cell>
          <cell r="D835" t="str">
            <v>月</v>
          </cell>
          <cell r="E835" t="str">
            <v/>
          </cell>
        </row>
        <row r="836">
          <cell r="A836">
            <v>46217</v>
          </cell>
          <cell r="B836">
            <v>7</v>
          </cell>
          <cell r="C836">
            <v>14</v>
          </cell>
          <cell r="D836" t="str">
            <v>火</v>
          </cell>
          <cell r="E836" t="str">
            <v/>
          </cell>
        </row>
        <row r="837">
          <cell r="A837">
            <v>46218</v>
          </cell>
          <cell r="B837">
            <v>7</v>
          </cell>
          <cell r="C837">
            <v>15</v>
          </cell>
          <cell r="D837" t="str">
            <v>水</v>
          </cell>
          <cell r="E837" t="str">
            <v/>
          </cell>
        </row>
        <row r="838">
          <cell r="A838">
            <v>46219</v>
          </cell>
          <cell r="B838">
            <v>7</v>
          </cell>
          <cell r="C838">
            <v>16</v>
          </cell>
          <cell r="D838" t="str">
            <v>木</v>
          </cell>
          <cell r="E838" t="str">
            <v/>
          </cell>
        </row>
        <row r="839">
          <cell r="A839">
            <v>46220</v>
          </cell>
          <cell r="B839">
            <v>7</v>
          </cell>
          <cell r="C839">
            <v>17</v>
          </cell>
          <cell r="D839" t="str">
            <v>金</v>
          </cell>
          <cell r="E839" t="str">
            <v/>
          </cell>
        </row>
        <row r="840">
          <cell r="A840">
            <v>46221</v>
          </cell>
          <cell r="B840">
            <v>7</v>
          </cell>
          <cell r="C840">
            <v>18</v>
          </cell>
          <cell r="D840" t="str">
            <v>土</v>
          </cell>
          <cell r="E840" t="str">
            <v/>
          </cell>
        </row>
        <row r="841">
          <cell r="A841">
            <v>46222</v>
          </cell>
          <cell r="B841">
            <v>7</v>
          </cell>
          <cell r="C841">
            <v>19</v>
          </cell>
          <cell r="D841" t="str">
            <v>日</v>
          </cell>
          <cell r="E841" t="str">
            <v/>
          </cell>
        </row>
        <row r="842">
          <cell r="A842">
            <v>46223</v>
          </cell>
          <cell r="B842">
            <v>7</v>
          </cell>
          <cell r="C842">
            <v>20</v>
          </cell>
          <cell r="D842" t="str">
            <v>月</v>
          </cell>
          <cell r="E842" t="str">
            <v>海の日</v>
          </cell>
        </row>
        <row r="843">
          <cell r="A843">
            <v>46224</v>
          </cell>
          <cell r="B843">
            <v>7</v>
          </cell>
          <cell r="C843">
            <v>21</v>
          </cell>
          <cell r="D843" t="str">
            <v>火</v>
          </cell>
          <cell r="E843" t="str">
            <v/>
          </cell>
        </row>
        <row r="844">
          <cell r="A844">
            <v>46225</v>
          </cell>
          <cell r="B844">
            <v>7</v>
          </cell>
          <cell r="C844">
            <v>22</v>
          </cell>
          <cell r="D844" t="str">
            <v>水</v>
          </cell>
          <cell r="E844" t="str">
            <v/>
          </cell>
        </row>
        <row r="845">
          <cell r="A845">
            <v>46226</v>
          </cell>
          <cell r="B845">
            <v>7</v>
          </cell>
          <cell r="C845">
            <v>23</v>
          </cell>
          <cell r="D845" t="str">
            <v>木</v>
          </cell>
          <cell r="E845" t="str">
            <v/>
          </cell>
        </row>
        <row r="846">
          <cell r="A846">
            <v>46227</v>
          </cell>
          <cell r="B846">
            <v>7</v>
          </cell>
          <cell r="C846">
            <v>24</v>
          </cell>
          <cell r="D846" t="str">
            <v>金</v>
          </cell>
          <cell r="E846" t="str">
            <v/>
          </cell>
        </row>
        <row r="847">
          <cell r="A847">
            <v>46228</v>
          </cell>
          <cell r="B847">
            <v>7</v>
          </cell>
          <cell r="C847">
            <v>25</v>
          </cell>
          <cell r="D847" t="str">
            <v>土</v>
          </cell>
          <cell r="E847" t="str">
            <v/>
          </cell>
        </row>
        <row r="848">
          <cell r="A848">
            <v>46229</v>
          </cell>
          <cell r="B848">
            <v>7</v>
          </cell>
          <cell r="C848">
            <v>26</v>
          </cell>
          <cell r="D848" t="str">
            <v>日</v>
          </cell>
          <cell r="E848" t="str">
            <v/>
          </cell>
        </row>
        <row r="849">
          <cell r="A849">
            <v>46230</v>
          </cell>
          <cell r="B849">
            <v>7</v>
          </cell>
          <cell r="C849">
            <v>27</v>
          </cell>
          <cell r="D849" t="str">
            <v>月</v>
          </cell>
          <cell r="E849" t="str">
            <v/>
          </cell>
        </row>
        <row r="850">
          <cell r="A850">
            <v>46231</v>
          </cell>
          <cell r="B850">
            <v>7</v>
          </cell>
          <cell r="C850">
            <v>28</v>
          </cell>
          <cell r="D850" t="str">
            <v>火</v>
          </cell>
          <cell r="E850" t="str">
            <v/>
          </cell>
        </row>
        <row r="851">
          <cell r="A851">
            <v>46232</v>
          </cell>
          <cell r="B851">
            <v>7</v>
          </cell>
          <cell r="C851">
            <v>29</v>
          </cell>
          <cell r="D851" t="str">
            <v>水</v>
          </cell>
          <cell r="E851" t="str">
            <v/>
          </cell>
        </row>
        <row r="852">
          <cell r="A852">
            <v>46233</v>
          </cell>
          <cell r="B852">
            <v>7</v>
          </cell>
          <cell r="C852">
            <v>30</v>
          </cell>
          <cell r="D852" t="str">
            <v>木</v>
          </cell>
          <cell r="E852" t="str">
            <v/>
          </cell>
        </row>
        <row r="853">
          <cell r="A853">
            <v>46234</v>
          </cell>
          <cell r="B853">
            <v>7</v>
          </cell>
          <cell r="C853">
            <v>31</v>
          </cell>
          <cell r="D853" t="str">
            <v>金</v>
          </cell>
          <cell r="E853" t="str">
            <v/>
          </cell>
        </row>
        <row r="854">
          <cell r="A854">
            <v>46235</v>
          </cell>
          <cell r="B854">
            <v>8</v>
          </cell>
          <cell r="C854">
            <v>1</v>
          </cell>
          <cell r="D854" t="str">
            <v>土</v>
          </cell>
          <cell r="E854" t="str">
            <v/>
          </cell>
        </row>
        <row r="855">
          <cell r="A855">
            <v>46236</v>
          </cell>
          <cell r="B855">
            <v>8</v>
          </cell>
          <cell r="C855">
            <v>2</v>
          </cell>
          <cell r="D855" t="str">
            <v>日</v>
          </cell>
          <cell r="E855" t="str">
            <v/>
          </cell>
        </row>
        <row r="856">
          <cell r="A856">
            <v>46237</v>
          </cell>
          <cell r="B856">
            <v>8</v>
          </cell>
          <cell r="C856">
            <v>3</v>
          </cell>
          <cell r="D856" t="str">
            <v>月</v>
          </cell>
          <cell r="E856" t="str">
            <v/>
          </cell>
        </row>
        <row r="857">
          <cell r="A857">
            <v>46238</v>
          </cell>
          <cell r="B857">
            <v>8</v>
          </cell>
          <cell r="C857">
            <v>4</v>
          </cell>
          <cell r="D857" t="str">
            <v>火</v>
          </cell>
          <cell r="E857" t="str">
            <v/>
          </cell>
        </row>
        <row r="858">
          <cell r="A858">
            <v>46239</v>
          </cell>
          <cell r="B858">
            <v>8</v>
          </cell>
          <cell r="C858">
            <v>5</v>
          </cell>
          <cell r="D858" t="str">
            <v>水</v>
          </cell>
          <cell r="E858" t="str">
            <v/>
          </cell>
        </row>
        <row r="859">
          <cell r="A859">
            <v>46240</v>
          </cell>
          <cell r="B859">
            <v>8</v>
          </cell>
          <cell r="C859">
            <v>6</v>
          </cell>
          <cell r="D859" t="str">
            <v>木</v>
          </cell>
          <cell r="E859" t="str">
            <v/>
          </cell>
        </row>
        <row r="860">
          <cell r="A860">
            <v>46241</v>
          </cell>
          <cell r="B860">
            <v>8</v>
          </cell>
          <cell r="C860">
            <v>7</v>
          </cell>
          <cell r="D860" t="str">
            <v>金</v>
          </cell>
          <cell r="E860" t="str">
            <v/>
          </cell>
        </row>
        <row r="861">
          <cell r="A861">
            <v>46242</v>
          </cell>
          <cell r="B861">
            <v>8</v>
          </cell>
          <cell r="C861">
            <v>8</v>
          </cell>
          <cell r="D861" t="str">
            <v>土</v>
          </cell>
          <cell r="E861" t="str">
            <v/>
          </cell>
        </row>
        <row r="862">
          <cell r="A862">
            <v>46243</v>
          </cell>
          <cell r="B862">
            <v>8</v>
          </cell>
          <cell r="C862">
            <v>9</v>
          </cell>
          <cell r="D862" t="str">
            <v>日</v>
          </cell>
          <cell r="E862" t="str">
            <v/>
          </cell>
        </row>
        <row r="863">
          <cell r="A863">
            <v>46244</v>
          </cell>
          <cell r="B863">
            <v>8</v>
          </cell>
          <cell r="C863">
            <v>10</v>
          </cell>
          <cell r="D863" t="str">
            <v>月</v>
          </cell>
          <cell r="E863" t="str">
            <v/>
          </cell>
        </row>
        <row r="864">
          <cell r="A864">
            <v>46245</v>
          </cell>
          <cell r="B864">
            <v>8</v>
          </cell>
          <cell r="C864">
            <v>11</v>
          </cell>
          <cell r="D864" t="str">
            <v>火</v>
          </cell>
          <cell r="E864" t="str">
            <v>山の日</v>
          </cell>
        </row>
        <row r="865">
          <cell r="A865">
            <v>46246</v>
          </cell>
          <cell r="B865">
            <v>8</v>
          </cell>
          <cell r="C865">
            <v>12</v>
          </cell>
          <cell r="D865" t="str">
            <v>水</v>
          </cell>
          <cell r="E865" t="str">
            <v/>
          </cell>
        </row>
        <row r="866">
          <cell r="A866">
            <v>46247</v>
          </cell>
          <cell r="B866">
            <v>8</v>
          </cell>
          <cell r="C866">
            <v>13</v>
          </cell>
          <cell r="D866" t="str">
            <v>木</v>
          </cell>
          <cell r="E866" t="str">
            <v/>
          </cell>
        </row>
        <row r="867">
          <cell r="A867">
            <v>46248</v>
          </cell>
          <cell r="B867">
            <v>8</v>
          </cell>
          <cell r="C867">
            <v>14</v>
          </cell>
          <cell r="D867" t="str">
            <v>金</v>
          </cell>
          <cell r="E867" t="str">
            <v/>
          </cell>
        </row>
        <row r="868">
          <cell r="A868">
            <v>46249</v>
          </cell>
          <cell r="B868">
            <v>8</v>
          </cell>
          <cell r="C868">
            <v>15</v>
          </cell>
          <cell r="D868" t="str">
            <v>土</v>
          </cell>
          <cell r="E868" t="str">
            <v/>
          </cell>
        </row>
        <row r="869">
          <cell r="A869">
            <v>46250</v>
          </cell>
          <cell r="B869">
            <v>8</v>
          </cell>
          <cell r="C869">
            <v>16</v>
          </cell>
          <cell r="D869" t="str">
            <v>日</v>
          </cell>
          <cell r="E869" t="str">
            <v/>
          </cell>
        </row>
        <row r="870">
          <cell r="A870">
            <v>46251</v>
          </cell>
          <cell r="B870">
            <v>8</v>
          </cell>
          <cell r="C870">
            <v>17</v>
          </cell>
          <cell r="D870" t="str">
            <v>月</v>
          </cell>
          <cell r="E870" t="str">
            <v/>
          </cell>
        </row>
        <row r="871">
          <cell r="A871">
            <v>46252</v>
          </cell>
          <cell r="B871">
            <v>8</v>
          </cell>
          <cell r="C871">
            <v>18</v>
          </cell>
          <cell r="D871" t="str">
            <v>火</v>
          </cell>
          <cell r="E871" t="str">
            <v/>
          </cell>
        </row>
        <row r="872">
          <cell r="A872">
            <v>46253</v>
          </cell>
          <cell r="B872">
            <v>8</v>
          </cell>
          <cell r="C872">
            <v>19</v>
          </cell>
          <cell r="D872" t="str">
            <v>水</v>
          </cell>
          <cell r="E872" t="str">
            <v/>
          </cell>
        </row>
        <row r="873">
          <cell r="A873">
            <v>46254</v>
          </cell>
          <cell r="B873">
            <v>8</v>
          </cell>
          <cell r="C873">
            <v>20</v>
          </cell>
          <cell r="D873" t="str">
            <v>木</v>
          </cell>
          <cell r="E873" t="str">
            <v/>
          </cell>
        </row>
        <row r="874">
          <cell r="A874">
            <v>46255</v>
          </cell>
          <cell r="B874">
            <v>8</v>
          </cell>
          <cell r="C874">
            <v>21</v>
          </cell>
          <cell r="D874" t="str">
            <v>金</v>
          </cell>
          <cell r="E874" t="str">
            <v/>
          </cell>
        </row>
        <row r="875">
          <cell r="A875">
            <v>46256</v>
          </cell>
          <cell r="B875">
            <v>8</v>
          </cell>
          <cell r="C875">
            <v>22</v>
          </cell>
          <cell r="D875" t="str">
            <v>土</v>
          </cell>
          <cell r="E875" t="str">
            <v/>
          </cell>
        </row>
        <row r="876">
          <cell r="A876">
            <v>46257</v>
          </cell>
          <cell r="B876">
            <v>8</v>
          </cell>
          <cell r="C876">
            <v>23</v>
          </cell>
          <cell r="D876" t="str">
            <v>日</v>
          </cell>
          <cell r="E876" t="str">
            <v/>
          </cell>
        </row>
        <row r="877">
          <cell r="A877">
            <v>46258</v>
          </cell>
          <cell r="B877">
            <v>8</v>
          </cell>
          <cell r="C877">
            <v>24</v>
          </cell>
          <cell r="D877" t="str">
            <v>月</v>
          </cell>
          <cell r="E877" t="str">
            <v/>
          </cell>
        </row>
        <row r="878">
          <cell r="A878">
            <v>46259</v>
          </cell>
          <cell r="B878">
            <v>8</v>
          </cell>
          <cell r="C878">
            <v>25</v>
          </cell>
          <cell r="D878" t="str">
            <v>火</v>
          </cell>
          <cell r="E878" t="str">
            <v/>
          </cell>
        </row>
        <row r="879">
          <cell r="A879">
            <v>46260</v>
          </cell>
          <cell r="B879">
            <v>8</v>
          </cell>
          <cell r="C879">
            <v>26</v>
          </cell>
          <cell r="D879" t="str">
            <v>水</v>
          </cell>
          <cell r="E879" t="str">
            <v/>
          </cell>
        </row>
        <row r="880">
          <cell r="A880">
            <v>46261</v>
          </cell>
          <cell r="B880">
            <v>8</v>
          </cell>
          <cell r="C880">
            <v>27</v>
          </cell>
          <cell r="D880" t="str">
            <v>木</v>
          </cell>
          <cell r="E880" t="str">
            <v/>
          </cell>
        </row>
        <row r="881">
          <cell r="A881">
            <v>46262</v>
          </cell>
          <cell r="B881">
            <v>8</v>
          </cell>
          <cell r="C881">
            <v>28</v>
          </cell>
          <cell r="D881" t="str">
            <v>金</v>
          </cell>
          <cell r="E881" t="str">
            <v/>
          </cell>
        </row>
        <row r="882">
          <cell r="A882">
            <v>46263</v>
          </cell>
          <cell r="B882">
            <v>8</v>
          </cell>
          <cell r="C882">
            <v>29</v>
          </cell>
          <cell r="D882" t="str">
            <v>土</v>
          </cell>
          <cell r="E882" t="str">
            <v/>
          </cell>
        </row>
        <row r="883">
          <cell r="A883">
            <v>46264</v>
          </cell>
          <cell r="B883">
            <v>8</v>
          </cell>
          <cell r="C883">
            <v>30</v>
          </cell>
          <cell r="D883" t="str">
            <v>日</v>
          </cell>
          <cell r="E883" t="str">
            <v/>
          </cell>
        </row>
        <row r="884">
          <cell r="A884">
            <v>46265</v>
          </cell>
          <cell r="B884">
            <v>8</v>
          </cell>
          <cell r="C884">
            <v>31</v>
          </cell>
          <cell r="D884" t="str">
            <v>月</v>
          </cell>
          <cell r="E884" t="str">
            <v/>
          </cell>
        </row>
        <row r="885">
          <cell r="A885">
            <v>46266</v>
          </cell>
          <cell r="B885">
            <v>9</v>
          </cell>
          <cell r="C885">
            <v>1</v>
          </cell>
          <cell r="D885" t="str">
            <v>火</v>
          </cell>
          <cell r="E885" t="str">
            <v/>
          </cell>
        </row>
        <row r="886">
          <cell r="A886">
            <v>46267</v>
          </cell>
          <cell r="B886">
            <v>9</v>
          </cell>
          <cell r="C886">
            <v>2</v>
          </cell>
          <cell r="D886" t="str">
            <v>水</v>
          </cell>
          <cell r="E886" t="str">
            <v/>
          </cell>
        </row>
        <row r="887">
          <cell r="A887">
            <v>46268</v>
          </cell>
          <cell r="B887">
            <v>9</v>
          </cell>
          <cell r="C887">
            <v>3</v>
          </cell>
          <cell r="D887" t="str">
            <v>木</v>
          </cell>
          <cell r="E887" t="str">
            <v/>
          </cell>
        </row>
        <row r="888">
          <cell r="A888">
            <v>46269</v>
          </cell>
          <cell r="B888">
            <v>9</v>
          </cell>
          <cell r="C888">
            <v>4</v>
          </cell>
          <cell r="D888" t="str">
            <v>金</v>
          </cell>
          <cell r="E888" t="str">
            <v/>
          </cell>
        </row>
        <row r="889">
          <cell r="A889">
            <v>46270</v>
          </cell>
          <cell r="B889">
            <v>9</v>
          </cell>
          <cell r="C889">
            <v>5</v>
          </cell>
          <cell r="D889" t="str">
            <v>土</v>
          </cell>
          <cell r="E889" t="str">
            <v/>
          </cell>
        </row>
        <row r="890">
          <cell r="A890">
            <v>46271</v>
          </cell>
          <cell r="B890">
            <v>9</v>
          </cell>
          <cell r="C890">
            <v>6</v>
          </cell>
          <cell r="D890" t="str">
            <v>日</v>
          </cell>
          <cell r="E890" t="str">
            <v/>
          </cell>
        </row>
        <row r="891">
          <cell r="A891">
            <v>46272</v>
          </cell>
          <cell r="B891">
            <v>9</v>
          </cell>
          <cell r="C891">
            <v>7</v>
          </cell>
          <cell r="D891" t="str">
            <v>月</v>
          </cell>
          <cell r="E891" t="str">
            <v/>
          </cell>
        </row>
        <row r="892">
          <cell r="A892">
            <v>46273</v>
          </cell>
          <cell r="B892">
            <v>9</v>
          </cell>
          <cell r="C892">
            <v>8</v>
          </cell>
          <cell r="D892" t="str">
            <v>火</v>
          </cell>
          <cell r="E892" t="str">
            <v/>
          </cell>
        </row>
        <row r="893">
          <cell r="A893">
            <v>46274</v>
          </cell>
          <cell r="B893">
            <v>9</v>
          </cell>
          <cell r="C893">
            <v>9</v>
          </cell>
          <cell r="D893" t="str">
            <v>水</v>
          </cell>
          <cell r="E893" t="str">
            <v/>
          </cell>
        </row>
        <row r="894">
          <cell r="A894">
            <v>46275</v>
          </cell>
          <cell r="B894">
            <v>9</v>
          </cell>
          <cell r="C894">
            <v>10</v>
          </cell>
          <cell r="D894" t="str">
            <v>木</v>
          </cell>
          <cell r="E894" t="str">
            <v/>
          </cell>
        </row>
        <row r="895">
          <cell r="A895">
            <v>46276</v>
          </cell>
          <cell r="B895">
            <v>9</v>
          </cell>
          <cell r="C895">
            <v>11</v>
          </cell>
          <cell r="D895" t="str">
            <v>金</v>
          </cell>
          <cell r="E895" t="str">
            <v/>
          </cell>
        </row>
        <row r="896">
          <cell r="A896">
            <v>46277</v>
          </cell>
          <cell r="B896">
            <v>9</v>
          </cell>
          <cell r="C896">
            <v>12</v>
          </cell>
          <cell r="D896" t="str">
            <v>土</v>
          </cell>
          <cell r="E896" t="str">
            <v/>
          </cell>
        </row>
        <row r="897">
          <cell r="A897">
            <v>46278</v>
          </cell>
          <cell r="B897">
            <v>9</v>
          </cell>
          <cell r="C897">
            <v>13</v>
          </cell>
          <cell r="D897" t="str">
            <v>日</v>
          </cell>
          <cell r="E897" t="str">
            <v/>
          </cell>
        </row>
        <row r="898">
          <cell r="A898">
            <v>46279</v>
          </cell>
          <cell r="B898">
            <v>9</v>
          </cell>
          <cell r="C898">
            <v>14</v>
          </cell>
          <cell r="D898" t="str">
            <v>月</v>
          </cell>
          <cell r="E898" t="str">
            <v/>
          </cell>
        </row>
        <row r="899">
          <cell r="A899">
            <v>46280</v>
          </cell>
          <cell r="B899">
            <v>9</v>
          </cell>
          <cell r="C899">
            <v>15</v>
          </cell>
          <cell r="D899" t="str">
            <v>火</v>
          </cell>
          <cell r="E899" t="str">
            <v/>
          </cell>
        </row>
        <row r="900">
          <cell r="A900">
            <v>46281</v>
          </cell>
          <cell r="B900">
            <v>9</v>
          </cell>
          <cell r="C900">
            <v>16</v>
          </cell>
          <cell r="D900" t="str">
            <v>水</v>
          </cell>
          <cell r="E900" t="str">
            <v/>
          </cell>
        </row>
        <row r="901">
          <cell r="A901">
            <v>46282</v>
          </cell>
          <cell r="B901">
            <v>9</v>
          </cell>
          <cell r="C901">
            <v>17</v>
          </cell>
          <cell r="D901" t="str">
            <v>木</v>
          </cell>
          <cell r="E901" t="str">
            <v/>
          </cell>
        </row>
        <row r="902">
          <cell r="A902">
            <v>46283</v>
          </cell>
          <cell r="B902">
            <v>9</v>
          </cell>
          <cell r="C902">
            <v>18</v>
          </cell>
          <cell r="D902" t="str">
            <v>金</v>
          </cell>
          <cell r="E902" t="str">
            <v/>
          </cell>
        </row>
        <row r="903">
          <cell r="A903">
            <v>46284</v>
          </cell>
          <cell r="B903">
            <v>9</v>
          </cell>
          <cell r="C903">
            <v>19</v>
          </cell>
          <cell r="D903" t="str">
            <v>土</v>
          </cell>
          <cell r="E903" t="str">
            <v/>
          </cell>
        </row>
        <row r="904">
          <cell r="A904">
            <v>46285</v>
          </cell>
          <cell r="B904">
            <v>9</v>
          </cell>
          <cell r="C904">
            <v>20</v>
          </cell>
          <cell r="D904" t="str">
            <v>日</v>
          </cell>
          <cell r="E904" t="str">
            <v/>
          </cell>
        </row>
        <row r="905">
          <cell r="A905">
            <v>46286</v>
          </cell>
          <cell r="B905">
            <v>9</v>
          </cell>
          <cell r="C905">
            <v>21</v>
          </cell>
          <cell r="D905" t="str">
            <v>月</v>
          </cell>
          <cell r="E905" t="str">
            <v>敬老の日</v>
          </cell>
        </row>
        <row r="906">
          <cell r="A906">
            <v>46287</v>
          </cell>
          <cell r="B906">
            <v>9</v>
          </cell>
          <cell r="C906">
            <v>22</v>
          </cell>
          <cell r="D906" t="str">
            <v>火</v>
          </cell>
          <cell r="E906" t="str">
            <v>国民の休日</v>
          </cell>
        </row>
        <row r="907">
          <cell r="A907">
            <v>46288</v>
          </cell>
          <cell r="B907">
            <v>9</v>
          </cell>
          <cell r="C907">
            <v>23</v>
          </cell>
          <cell r="D907" t="str">
            <v>水</v>
          </cell>
          <cell r="E907" t="str">
            <v>秋分の日</v>
          </cell>
        </row>
        <row r="908">
          <cell r="A908">
            <v>46289</v>
          </cell>
          <cell r="B908">
            <v>9</v>
          </cell>
          <cell r="C908">
            <v>24</v>
          </cell>
          <cell r="D908" t="str">
            <v>木</v>
          </cell>
          <cell r="E908" t="str">
            <v/>
          </cell>
        </row>
        <row r="909">
          <cell r="A909">
            <v>46290</v>
          </cell>
          <cell r="B909">
            <v>9</v>
          </cell>
          <cell r="C909">
            <v>25</v>
          </cell>
          <cell r="D909" t="str">
            <v>金</v>
          </cell>
          <cell r="E909" t="str">
            <v/>
          </cell>
        </row>
        <row r="910">
          <cell r="A910">
            <v>46291</v>
          </cell>
          <cell r="B910">
            <v>9</v>
          </cell>
          <cell r="C910">
            <v>26</v>
          </cell>
          <cell r="D910" t="str">
            <v>土</v>
          </cell>
          <cell r="E910" t="str">
            <v/>
          </cell>
        </row>
        <row r="911">
          <cell r="A911">
            <v>46292</v>
          </cell>
          <cell r="B911">
            <v>9</v>
          </cell>
          <cell r="C911">
            <v>27</v>
          </cell>
          <cell r="D911" t="str">
            <v>日</v>
          </cell>
          <cell r="E911" t="str">
            <v/>
          </cell>
        </row>
        <row r="912">
          <cell r="A912">
            <v>46293</v>
          </cell>
          <cell r="B912">
            <v>9</v>
          </cell>
          <cell r="C912">
            <v>28</v>
          </cell>
          <cell r="D912" t="str">
            <v>月</v>
          </cell>
          <cell r="E912" t="str">
            <v/>
          </cell>
        </row>
        <row r="913">
          <cell r="A913">
            <v>46294</v>
          </cell>
          <cell r="B913">
            <v>9</v>
          </cell>
          <cell r="C913">
            <v>29</v>
          </cell>
          <cell r="D913" t="str">
            <v>火</v>
          </cell>
          <cell r="E913" t="str">
            <v/>
          </cell>
        </row>
        <row r="914">
          <cell r="A914">
            <v>46295</v>
          </cell>
          <cell r="B914">
            <v>9</v>
          </cell>
          <cell r="C914">
            <v>30</v>
          </cell>
          <cell r="D914" t="str">
            <v>水</v>
          </cell>
          <cell r="E914" t="str">
            <v/>
          </cell>
        </row>
        <row r="915">
          <cell r="A915">
            <v>46296</v>
          </cell>
          <cell r="B915">
            <v>10</v>
          </cell>
          <cell r="C915">
            <v>1</v>
          </cell>
          <cell r="D915" t="str">
            <v>木</v>
          </cell>
          <cell r="E915" t="str">
            <v/>
          </cell>
        </row>
        <row r="916">
          <cell r="A916">
            <v>46297</v>
          </cell>
          <cell r="B916">
            <v>10</v>
          </cell>
          <cell r="C916">
            <v>2</v>
          </cell>
          <cell r="D916" t="str">
            <v>金</v>
          </cell>
          <cell r="E916" t="str">
            <v/>
          </cell>
        </row>
        <row r="917">
          <cell r="A917">
            <v>46298</v>
          </cell>
          <cell r="B917">
            <v>10</v>
          </cell>
          <cell r="C917">
            <v>3</v>
          </cell>
          <cell r="D917" t="str">
            <v>土</v>
          </cell>
          <cell r="E917" t="str">
            <v/>
          </cell>
        </row>
        <row r="918">
          <cell r="A918">
            <v>46299</v>
          </cell>
          <cell r="B918">
            <v>10</v>
          </cell>
          <cell r="C918">
            <v>4</v>
          </cell>
          <cell r="D918" t="str">
            <v>日</v>
          </cell>
          <cell r="E918" t="str">
            <v/>
          </cell>
        </row>
        <row r="919">
          <cell r="A919">
            <v>46300</v>
          </cell>
          <cell r="B919">
            <v>10</v>
          </cell>
          <cell r="C919">
            <v>5</v>
          </cell>
          <cell r="D919" t="str">
            <v>月</v>
          </cell>
          <cell r="E919" t="str">
            <v/>
          </cell>
        </row>
        <row r="920">
          <cell r="A920">
            <v>46301</v>
          </cell>
          <cell r="B920">
            <v>10</v>
          </cell>
          <cell r="C920">
            <v>6</v>
          </cell>
          <cell r="D920" t="str">
            <v>火</v>
          </cell>
          <cell r="E920" t="str">
            <v/>
          </cell>
        </row>
        <row r="921">
          <cell r="A921">
            <v>46302</v>
          </cell>
          <cell r="B921">
            <v>10</v>
          </cell>
          <cell r="C921">
            <v>7</v>
          </cell>
          <cell r="D921" t="str">
            <v>水</v>
          </cell>
          <cell r="E921" t="str">
            <v/>
          </cell>
        </row>
        <row r="922">
          <cell r="A922">
            <v>46303</v>
          </cell>
          <cell r="B922">
            <v>10</v>
          </cell>
          <cell r="C922">
            <v>8</v>
          </cell>
          <cell r="D922" t="str">
            <v>木</v>
          </cell>
          <cell r="E922" t="str">
            <v/>
          </cell>
        </row>
        <row r="923">
          <cell r="A923">
            <v>46304</v>
          </cell>
          <cell r="B923">
            <v>10</v>
          </cell>
          <cell r="C923">
            <v>9</v>
          </cell>
          <cell r="D923" t="str">
            <v>金</v>
          </cell>
          <cell r="E923" t="str">
            <v/>
          </cell>
        </row>
        <row r="924">
          <cell r="A924">
            <v>46305</v>
          </cell>
          <cell r="B924">
            <v>10</v>
          </cell>
          <cell r="C924">
            <v>10</v>
          </cell>
          <cell r="D924" t="str">
            <v>土</v>
          </cell>
          <cell r="E924" t="str">
            <v/>
          </cell>
        </row>
        <row r="925">
          <cell r="A925">
            <v>46306</v>
          </cell>
          <cell r="B925">
            <v>10</v>
          </cell>
          <cell r="C925">
            <v>11</v>
          </cell>
          <cell r="D925" t="str">
            <v>日</v>
          </cell>
          <cell r="E925" t="str">
            <v/>
          </cell>
        </row>
        <row r="926">
          <cell r="A926">
            <v>46307</v>
          </cell>
          <cell r="B926">
            <v>10</v>
          </cell>
          <cell r="C926">
            <v>12</v>
          </cell>
          <cell r="D926" t="str">
            <v>月</v>
          </cell>
          <cell r="E926" t="str">
            <v>スポーツの日</v>
          </cell>
        </row>
        <row r="927">
          <cell r="A927">
            <v>46308</v>
          </cell>
          <cell r="B927">
            <v>10</v>
          </cell>
          <cell r="C927">
            <v>13</v>
          </cell>
          <cell r="D927" t="str">
            <v>火</v>
          </cell>
          <cell r="E927" t="str">
            <v/>
          </cell>
        </row>
        <row r="928">
          <cell r="A928">
            <v>46309</v>
          </cell>
          <cell r="B928">
            <v>10</v>
          </cell>
          <cell r="C928">
            <v>14</v>
          </cell>
          <cell r="D928" t="str">
            <v>水</v>
          </cell>
          <cell r="E928" t="str">
            <v/>
          </cell>
        </row>
        <row r="929">
          <cell r="A929">
            <v>46310</v>
          </cell>
          <cell r="B929">
            <v>10</v>
          </cell>
          <cell r="C929">
            <v>15</v>
          </cell>
          <cell r="D929" t="str">
            <v>木</v>
          </cell>
          <cell r="E929" t="str">
            <v/>
          </cell>
        </row>
        <row r="930">
          <cell r="A930">
            <v>46311</v>
          </cell>
          <cell r="B930">
            <v>10</v>
          </cell>
          <cell r="C930">
            <v>16</v>
          </cell>
          <cell r="D930" t="str">
            <v>金</v>
          </cell>
          <cell r="E930" t="str">
            <v/>
          </cell>
        </row>
        <row r="931">
          <cell r="A931">
            <v>46312</v>
          </cell>
          <cell r="B931">
            <v>10</v>
          </cell>
          <cell r="C931">
            <v>17</v>
          </cell>
          <cell r="D931" t="str">
            <v>土</v>
          </cell>
          <cell r="E931" t="str">
            <v/>
          </cell>
        </row>
        <row r="932">
          <cell r="A932">
            <v>46313</v>
          </cell>
          <cell r="B932">
            <v>10</v>
          </cell>
          <cell r="C932">
            <v>18</v>
          </cell>
          <cell r="D932" t="str">
            <v>日</v>
          </cell>
          <cell r="E932" t="str">
            <v/>
          </cell>
        </row>
        <row r="933">
          <cell r="A933">
            <v>46314</v>
          </cell>
          <cell r="B933">
            <v>10</v>
          </cell>
          <cell r="C933">
            <v>19</v>
          </cell>
          <cell r="D933" t="str">
            <v>月</v>
          </cell>
          <cell r="E933" t="str">
            <v/>
          </cell>
        </row>
        <row r="934">
          <cell r="A934">
            <v>46315</v>
          </cell>
          <cell r="B934">
            <v>10</v>
          </cell>
          <cell r="C934">
            <v>20</v>
          </cell>
          <cell r="D934" t="str">
            <v>火</v>
          </cell>
          <cell r="E934" t="str">
            <v/>
          </cell>
        </row>
        <row r="935">
          <cell r="A935">
            <v>46316</v>
          </cell>
          <cell r="B935">
            <v>10</v>
          </cell>
          <cell r="C935">
            <v>21</v>
          </cell>
          <cell r="D935" t="str">
            <v>水</v>
          </cell>
          <cell r="E935" t="str">
            <v/>
          </cell>
        </row>
        <row r="936">
          <cell r="A936">
            <v>46317</v>
          </cell>
          <cell r="B936">
            <v>10</v>
          </cell>
          <cell r="C936">
            <v>22</v>
          </cell>
          <cell r="D936" t="str">
            <v>木</v>
          </cell>
          <cell r="E936" t="str">
            <v/>
          </cell>
        </row>
        <row r="937">
          <cell r="A937">
            <v>46318</v>
          </cell>
          <cell r="B937">
            <v>10</v>
          </cell>
          <cell r="C937">
            <v>23</v>
          </cell>
          <cell r="D937" t="str">
            <v>金</v>
          </cell>
          <cell r="E937" t="str">
            <v/>
          </cell>
        </row>
        <row r="938">
          <cell r="A938">
            <v>46319</v>
          </cell>
          <cell r="B938">
            <v>10</v>
          </cell>
          <cell r="C938">
            <v>24</v>
          </cell>
          <cell r="D938" t="str">
            <v>土</v>
          </cell>
          <cell r="E938" t="str">
            <v/>
          </cell>
        </row>
        <row r="939">
          <cell r="A939">
            <v>46320</v>
          </cell>
          <cell r="B939">
            <v>10</v>
          </cell>
          <cell r="C939">
            <v>25</v>
          </cell>
          <cell r="D939" t="str">
            <v>日</v>
          </cell>
          <cell r="E939" t="str">
            <v/>
          </cell>
        </row>
        <row r="940">
          <cell r="A940">
            <v>46321</v>
          </cell>
          <cell r="B940">
            <v>10</v>
          </cell>
          <cell r="C940">
            <v>26</v>
          </cell>
          <cell r="D940" t="str">
            <v>月</v>
          </cell>
          <cell r="E940" t="str">
            <v/>
          </cell>
        </row>
        <row r="941">
          <cell r="A941">
            <v>46322</v>
          </cell>
          <cell r="B941">
            <v>10</v>
          </cell>
          <cell r="C941">
            <v>27</v>
          </cell>
          <cell r="D941" t="str">
            <v>火</v>
          </cell>
          <cell r="E941" t="str">
            <v/>
          </cell>
        </row>
        <row r="942">
          <cell r="A942">
            <v>46323</v>
          </cell>
          <cell r="B942">
            <v>10</v>
          </cell>
          <cell r="C942">
            <v>28</v>
          </cell>
          <cell r="D942" t="str">
            <v>水</v>
          </cell>
          <cell r="E942" t="str">
            <v/>
          </cell>
        </row>
        <row r="943">
          <cell r="A943">
            <v>46324</v>
          </cell>
          <cell r="B943">
            <v>10</v>
          </cell>
          <cell r="C943">
            <v>29</v>
          </cell>
          <cell r="D943" t="str">
            <v>木</v>
          </cell>
          <cell r="E943" t="str">
            <v/>
          </cell>
        </row>
        <row r="944">
          <cell r="A944">
            <v>46325</v>
          </cell>
          <cell r="B944">
            <v>10</v>
          </cell>
          <cell r="C944">
            <v>30</v>
          </cell>
          <cell r="D944" t="str">
            <v>金</v>
          </cell>
          <cell r="E944" t="str">
            <v/>
          </cell>
        </row>
        <row r="945">
          <cell r="A945">
            <v>46326</v>
          </cell>
          <cell r="B945">
            <v>10</v>
          </cell>
          <cell r="C945">
            <v>31</v>
          </cell>
          <cell r="D945" t="str">
            <v>土</v>
          </cell>
          <cell r="E945" t="str">
            <v/>
          </cell>
        </row>
        <row r="946">
          <cell r="A946">
            <v>46327</v>
          </cell>
          <cell r="B946">
            <v>11</v>
          </cell>
          <cell r="C946">
            <v>1</v>
          </cell>
          <cell r="D946" t="str">
            <v>日</v>
          </cell>
          <cell r="E946" t="str">
            <v/>
          </cell>
        </row>
        <row r="947">
          <cell r="A947">
            <v>46328</v>
          </cell>
          <cell r="B947">
            <v>11</v>
          </cell>
          <cell r="C947">
            <v>2</v>
          </cell>
          <cell r="D947" t="str">
            <v>月</v>
          </cell>
          <cell r="E947" t="str">
            <v/>
          </cell>
        </row>
        <row r="948">
          <cell r="A948">
            <v>46329</v>
          </cell>
          <cell r="B948">
            <v>11</v>
          </cell>
          <cell r="C948">
            <v>3</v>
          </cell>
          <cell r="D948" t="str">
            <v>火</v>
          </cell>
          <cell r="E948" t="str">
            <v>文化の日</v>
          </cell>
        </row>
        <row r="949">
          <cell r="A949">
            <v>46330</v>
          </cell>
          <cell r="B949">
            <v>11</v>
          </cell>
          <cell r="C949">
            <v>4</v>
          </cell>
          <cell r="D949" t="str">
            <v>水</v>
          </cell>
          <cell r="E949" t="str">
            <v/>
          </cell>
        </row>
        <row r="950">
          <cell r="A950">
            <v>46331</v>
          </cell>
          <cell r="B950">
            <v>11</v>
          </cell>
          <cell r="C950">
            <v>5</v>
          </cell>
          <cell r="D950" t="str">
            <v>木</v>
          </cell>
          <cell r="E950" t="str">
            <v/>
          </cell>
        </row>
        <row r="951">
          <cell r="A951">
            <v>46332</v>
          </cell>
          <cell r="B951">
            <v>11</v>
          </cell>
          <cell r="C951">
            <v>6</v>
          </cell>
          <cell r="D951" t="str">
            <v>金</v>
          </cell>
          <cell r="E951" t="str">
            <v/>
          </cell>
        </row>
        <row r="952">
          <cell r="A952">
            <v>46333</v>
          </cell>
          <cell r="B952">
            <v>11</v>
          </cell>
          <cell r="C952">
            <v>7</v>
          </cell>
          <cell r="D952" t="str">
            <v>土</v>
          </cell>
          <cell r="E952" t="str">
            <v/>
          </cell>
        </row>
        <row r="953">
          <cell r="A953">
            <v>46334</v>
          </cell>
          <cell r="B953">
            <v>11</v>
          </cell>
          <cell r="C953">
            <v>8</v>
          </cell>
          <cell r="D953" t="str">
            <v>日</v>
          </cell>
          <cell r="E953" t="str">
            <v/>
          </cell>
        </row>
        <row r="954">
          <cell r="A954">
            <v>46335</v>
          </cell>
          <cell r="B954">
            <v>11</v>
          </cell>
          <cell r="C954">
            <v>9</v>
          </cell>
          <cell r="D954" t="str">
            <v>月</v>
          </cell>
          <cell r="E954" t="str">
            <v/>
          </cell>
        </row>
        <row r="955">
          <cell r="A955">
            <v>46336</v>
          </cell>
          <cell r="B955">
            <v>11</v>
          </cell>
          <cell r="C955">
            <v>10</v>
          </cell>
          <cell r="D955" t="str">
            <v>火</v>
          </cell>
          <cell r="E955" t="str">
            <v/>
          </cell>
        </row>
        <row r="956">
          <cell r="A956">
            <v>46337</v>
          </cell>
          <cell r="B956">
            <v>11</v>
          </cell>
          <cell r="C956">
            <v>11</v>
          </cell>
          <cell r="D956" t="str">
            <v>水</v>
          </cell>
          <cell r="E956" t="str">
            <v/>
          </cell>
        </row>
        <row r="957">
          <cell r="A957">
            <v>46338</v>
          </cell>
          <cell r="B957">
            <v>11</v>
          </cell>
          <cell r="C957">
            <v>12</v>
          </cell>
          <cell r="D957" t="str">
            <v>木</v>
          </cell>
          <cell r="E957" t="str">
            <v/>
          </cell>
        </row>
        <row r="958">
          <cell r="A958">
            <v>46339</v>
          </cell>
          <cell r="B958">
            <v>11</v>
          </cell>
          <cell r="C958">
            <v>13</v>
          </cell>
          <cell r="D958" t="str">
            <v>金</v>
          </cell>
          <cell r="E958" t="str">
            <v/>
          </cell>
        </row>
        <row r="959">
          <cell r="A959">
            <v>46340</v>
          </cell>
          <cell r="B959">
            <v>11</v>
          </cell>
          <cell r="C959">
            <v>14</v>
          </cell>
          <cell r="D959" t="str">
            <v>土</v>
          </cell>
          <cell r="E959" t="str">
            <v/>
          </cell>
        </row>
        <row r="960">
          <cell r="A960">
            <v>46341</v>
          </cell>
          <cell r="B960">
            <v>11</v>
          </cell>
          <cell r="C960">
            <v>15</v>
          </cell>
          <cell r="D960" t="str">
            <v>日</v>
          </cell>
          <cell r="E960" t="str">
            <v/>
          </cell>
        </row>
        <row r="961">
          <cell r="A961">
            <v>46342</v>
          </cell>
          <cell r="B961">
            <v>11</v>
          </cell>
          <cell r="C961">
            <v>16</v>
          </cell>
          <cell r="D961" t="str">
            <v>月</v>
          </cell>
          <cell r="E961" t="str">
            <v/>
          </cell>
        </row>
        <row r="962">
          <cell r="A962">
            <v>46343</v>
          </cell>
          <cell r="B962">
            <v>11</v>
          </cell>
          <cell r="C962">
            <v>17</v>
          </cell>
          <cell r="D962" t="str">
            <v>火</v>
          </cell>
          <cell r="E962" t="str">
            <v/>
          </cell>
        </row>
        <row r="963">
          <cell r="A963">
            <v>46344</v>
          </cell>
          <cell r="B963">
            <v>11</v>
          </cell>
          <cell r="C963">
            <v>18</v>
          </cell>
          <cell r="D963" t="str">
            <v>水</v>
          </cell>
          <cell r="E963" t="str">
            <v/>
          </cell>
        </row>
        <row r="964">
          <cell r="A964">
            <v>46345</v>
          </cell>
          <cell r="B964">
            <v>11</v>
          </cell>
          <cell r="C964">
            <v>19</v>
          </cell>
          <cell r="D964" t="str">
            <v>木</v>
          </cell>
          <cell r="E964" t="str">
            <v/>
          </cell>
        </row>
        <row r="965">
          <cell r="A965">
            <v>46346</v>
          </cell>
          <cell r="B965">
            <v>11</v>
          </cell>
          <cell r="C965">
            <v>20</v>
          </cell>
          <cell r="D965" t="str">
            <v>金</v>
          </cell>
          <cell r="E965" t="str">
            <v/>
          </cell>
        </row>
        <row r="966">
          <cell r="A966">
            <v>46347</v>
          </cell>
          <cell r="B966">
            <v>11</v>
          </cell>
          <cell r="C966">
            <v>21</v>
          </cell>
          <cell r="D966" t="str">
            <v>土</v>
          </cell>
          <cell r="E966" t="str">
            <v/>
          </cell>
        </row>
        <row r="967">
          <cell r="A967">
            <v>46348</v>
          </cell>
          <cell r="B967">
            <v>11</v>
          </cell>
          <cell r="C967">
            <v>22</v>
          </cell>
          <cell r="D967" t="str">
            <v>日</v>
          </cell>
          <cell r="E967" t="str">
            <v/>
          </cell>
        </row>
        <row r="968">
          <cell r="A968">
            <v>46349</v>
          </cell>
          <cell r="B968">
            <v>11</v>
          </cell>
          <cell r="C968">
            <v>23</v>
          </cell>
          <cell r="D968" t="str">
            <v>月</v>
          </cell>
          <cell r="E968" t="str">
            <v>勤労感謝の日</v>
          </cell>
        </row>
        <row r="969">
          <cell r="A969">
            <v>46350</v>
          </cell>
          <cell r="B969">
            <v>11</v>
          </cell>
          <cell r="C969">
            <v>24</v>
          </cell>
          <cell r="D969" t="str">
            <v>火</v>
          </cell>
          <cell r="E969" t="str">
            <v/>
          </cell>
        </row>
        <row r="970">
          <cell r="A970">
            <v>46351</v>
          </cell>
          <cell r="B970">
            <v>11</v>
          </cell>
          <cell r="C970">
            <v>25</v>
          </cell>
          <cell r="D970" t="str">
            <v>水</v>
          </cell>
          <cell r="E970" t="str">
            <v/>
          </cell>
        </row>
        <row r="971">
          <cell r="A971">
            <v>46352</v>
          </cell>
          <cell r="B971">
            <v>11</v>
          </cell>
          <cell r="C971">
            <v>26</v>
          </cell>
          <cell r="D971" t="str">
            <v>木</v>
          </cell>
          <cell r="E971" t="str">
            <v/>
          </cell>
        </row>
        <row r="972">
          <cell r="A972">
            <v>46353</v>
          </cell>
          <cell r="B972">
            <v>11</v>
          </cell>
          <cell r="C972">
            <v>27</v>
          </cell>
          <cell r="D972" t="str">
            <v>金</v>
          </cell>
          <cell r="E972" t="str">
            <v/>
          </cell>
        </row>
        <row r="973">
          <cell r="A973">
            <v>46354</v>
          </cell>
          <cell r="B973">
            <v>11</v>
          </cell>
          <cell r="C973">
            <v>28</v>
          </cell>
          <cell r="D973" t="str">
            <v>土</v>
          </cell>
          <cell r="E973" t="str">
            <v/>
          </cell>
        </row>
        <row r="974">
          <cell r="A974">
            <v>46355</v>
          </cell>
          <cell r="B974">
            <v>11</v>
          </cell>
          <cell r="C974">
            <v>29</v>
          </cell>
          <cell r="D974" t="str">
            <v>日</v>
          </cell>
          <cell r="E974" t="str">
            <v/>
          </cell>
        </row>
        <row r="975">
          <cell r="A975">
            <v>46356</v>
          </cell>
          <cell r="B975">
            <v>11</v>
          </cell>
          <cell r="C975">
            <v>30</v>
          </cell>
          <cell r="D975" t="str">
            <v>月</v>
          </cell>
          <cell r="E975" t="str">
            <v/>
          </cell>
        </row>
        <row r="976">
          <cell r="A976">
            <v>46357</v>
          </cell>
          <cell r="B976">
            <v>12</v>
          </cell>
          <cell r="C976">
            <v>1</v>
          </cell>
          <cell r="D976" t="str">
            <v>火</v>
          </cell>
          <cell r="E976" t="str">
            <v/>
          </cell>
        </row>
        <row r="977">
          <cell r="A977">
            <v>46358</v>
          </cell>
          <cell r="B977">
            <v>12</v>
          </cell>
          <cell r="C977">
            <v>2</v>
          </cell>
          <cell r="D977" t="str">
            <v>水</v>
          </cell>
          <cell r="E977" t="str">
            <v/>
          </cell>
        </row>
        <row r="978">
          <cell r="A978">
            <v>46359</v>
          </cell>
          <cell r="B978">
            <v>12</v>
          </cell>
          <cell r="C978">
            <v>3</v>
          </cell>
          <cell r="D978" t="str">
            <v>木</v>
          </cell>
          <cell r="E978" t="str">
            <v/>
          </cell>
        </row>
        <row r="979">
          <cell r="A979">
            <v>46360</v>
          </cell>
          <cell r="B979">
            <v>12</v>
          </cell>
          <cell r="C979">
            <v>4</v>
          </cell>
          <cell r="D979" t="str">
            <v>金</v>
          </cell>
          <cell r="E979" t="str">
            <v/>
          </cell>
        </row>
        <row r="980">
          <cell r="A980">
            <v>46361</v>
          </cell>
          <cell r="B980">
            <v>12</v>
          </cell>
          <cell r="C980">
            <v>5</v>
          </cell>
          <cell r="D980" t="str">
            <v>土</v>
          </cell>
          <cell r="E980" t="str">
            <v/>
          </cell>
        </row>
        <row r="981">
          <cell r="A981">
            <v>46362</v>
          </cell>
          <cell r="B981">
            <v>12</v>
          </cell>
          <cell r="C981">
            <v>6</v>
          </cell>
          <cell r="D981" t="str">
            <v>日</v>
          </cell>
          <cell r="E981" t="str">
            <v/>
          </cell>
        </row>
        <row r="982">
          <cell r="A982">
            <v>46363</v>
          </cell>
          <cell r="B982">
            <v>12</v>
          </cell>
          <cell r="C982">
            <v>7</v>
          </cell>
          <cell r="D982" t="str">
            <v>月</v>
          </cell>
          <cell r="E982" t="str">
            <v/>
          </cell>
        </row>
        <row r="983">
          <cell r="A983">
            <v>46364</v>
          </cell>
          <cell r="B983">
            <v>12</v>
          </cell>
          <cell r="C983">
            <v>8</v>
          </cell>
          <cell r="D983" t="str">
            <v>火</v>
          </cell>
          <cell r="E983" t="str">
            <v/>
          </cell>
        </row>
        <row r="984">
          <cell r="A984">
            <v>46365</v>
          </cell>
          <cell r="B984">
            <v>12</v>
          </cell>
          <cell r="C984">
            <v>9</v>
          </cell>
          <cell r="D984" t="str">
            <v>水</v>
          </cell>
          <cell r="E984" t="str">
            <v/>
          </cell>
        </row>
        <row r="985">
          <cell r="A985">
            <v>46366</v>
          </cell>
          <cell r="B985">
            <v>12</v>
          </cell>
          <cell r="C985">
            <v>10</v>
          </cell>
          <cell r="D985" t="str">
            <v>木</v>
          </cell>
          <cell r="E985" t="str">
            <v/>
          </cell>
        </row>
        <row r="986">
          <cell r="A986">
            <v>46367</v>
          </cell>
          <cell r="B986">
            <v>12</v>
          </cell>
          <cell r="C986">
            <v>11</v>
          </cell>
          <cell r="D986" t="str">
            <v>金</v>
          </cell>
          <cell r="E986" t="str">
            <v/>
          </cell>
        </row>
        <row r="987">
          <cell r="A987">
            <v>46368</v>
          </cell>
          <cell r="B987">
            <v>12</v>
          </cell>
          <cell r="C987">
            <v>12</v>
          </cell>
          <cell r="D987" t="str">
            <v>土</v>
          </cell>
          <cell r="E987" t="str">
            <v/>
          </cell>
        </row>
        <row r="988">
          <cell r="A988">
            <v>46369</v>
          </cell>
          <cell r="B988">
            <v>12</v>
          </cell>
          <cell r="C988">
            <v>13</v>
          </cell>
          <cell r="D988" t="str">
            <v>日</v>
          </cell>
          <cell r="E988" t="str">
            <v/>
          </cell>
        </row>
        <row r="989">
          <cell r="A989">
            <v>46370</v>
          </cell>
          <cell r="B989">
            <v>12</v>
          </cell>
          <cell r="C989">
            <v>14</v>
          </cell>
          <cell r="D989" t="str">
            <v>月</v>
          </cell>
          <cell r="E989" t="str">
            <v/>
          </cell>
        </row>
        <row r="990">
          <cell r="A990">
            <v>46371</v>
          </cell>
          <cell r="B990">
            <v>12</v>
          </cell>
          <cell r="C990">
            <v>15</v>
          </cell>
          <cell r="D990" t="str">
            <v>火</v>
          </cell>
          <cell r="E990" t="str">
            <v/>
          </cell>
        </row>
        <row r="991">
          <cell r="A991">
            <v>46372</v>
          </cell>
          <cell r="B991">
            <v>12</v>
          </cell>
          <cell r="C991">
            <v>16</v>
          </cell>
          <cell r="D991" t="str">
            <v>水</v>
          </cell>
          <cell r="E991" t="str">
            <v/>
          </cell>
        </row>
        <row r="992">
          <cell r="A992">
            <v>46373</v>
          </cell>
          <cell r="B992">
            <v>12</v>
          </cell>
          <cell r="C992">
            <v>17</v>
          </cell>
          <cell r="D992" t="str">
            <v>木</v>
          </cell>
          <cell r="E992" t="str">
            <v/>
          </cell>
        </row>
        <row r="993">
          <cell r="A993">
            <v>46374</v>
          </cell>
          <cell r="B993">
            <v>12</v>
          </cell>
          <cell r="C993">
            <v>18</v>
          </cell>
          <cell r="D993" t="str">
            <v>金</v>
          </cell>
          <cell r="E993" t="str">
            <v/>
          </cell>
        </row>
        <row r="994">
          <cell r="A994">
            <v>46375</v>
          </cell>
          <cell r="B994">
            <v>12</v>
          </cell>
          <cell r="C994">
            <v>19</v>
          </cell>
          <cell r="D994" t="str">
            <v>土</v>
          </cell>
          <cell r="E994" t="str">
            <v/>
          </cell>
        </row>
        <row r="995">
          <cell r="A995">
            <v>46376</v>
          </cell>
          <cell r="B995">
            <v>12</v>
          </cell>
          <cell r="C995">
            <v>20</v>
          </cell>
          <cell r="D995" t="str">
            <v>日</v>
          </cell>
          <cell r="E995" t="str">
            <v/>
          </cell>
        </row>
        <row r="996">
          <cell r="A996">
            <v>46377</v>
          </cell>
          <cell r="B996">
            <v>12</v>
          </cell>
          <cell r="C996">
            <v>21</v>
          </cell>
          <cell r="D996" t="str">
            <v>月</v>
          </cell>
          <cell r="E996" t="str">
            <v/>
          </cell>
        </row>
        <row r="997">
          <cell r="A997">
            <v>46378</v>
          </cell>
          <cell r="B997">
            <v>12</v>
          </cell>
          <cell r="C997">
            <v>22</v>
          </cell>
          <cell r="D997" t="str">
            <v>火</v>
          </cell>
          <cell r="E997" t="str">
            <v/>
          </cell>
        </row>
        <row r="998">
          <cell r="A998">
            <v>46379</v>
          </cell>
          <cell r="B998">
            <v>12</v>
          </cell>
          <cell r="C998">
            <v>23</v>
          </cell>
          <cell r="D998" t="str">
            <v>水</v>
          </cell>
          <cell r="E998" t="str">
            <v/>
          </cell>
        </row>
        <row r="999">
          <cell r="A999">
            <v>46380</v>
          </cell>
          <cell r="B999">
            <v>12</v>
          </cell>
          <cell r="C999">
            <v>24</v>
          </cell>
          <cell r="D999" t="str">
            <v>木</v>
          </cell>
          <cell r="E999" t="str">
            <v/>
          </cell>
        </row>
        <row r="1000">
          <cell r="A1000">
            <v>46381</v>
          </cell>
          <cell r="B1000">
            <v>12</v>
          </cell>
          <cell r="C1000">
            <v>25</v>
          </cell>
          <cell r="D1000" t="str">
            <v>金</v>
          </cell>
          <cell r="E1000" t="str">
            <v/>
          </cell>
        </row>
        <row r="1001">
          <cell r="A1001">
            <v>46382</v>
          </cell>
          <cell r="B1001">
            <v>12</v>
          </cell>
          <cell r="C1001">
            <v>26</v>
          </cell>
          <cell r="D1001" t="str">
            <v>土</v>
          </cell>
          <cell r="E1001" t="str">
            <v/>
          </cell>
        </row>
        <row r="1002">
          <cell r="A1002">
            <v>46383</v>
          </cell>
          <cell r="B1002">
            <v>12</v>
          </cell>
          <cell r="C1002">
            <v>27</v>
          </cell>
          <cell r="D1002" t="str">
            <v>日</v>
          </cell>
          <cell r="E1002" t="str">
            <v/>
          </cell>
        </row>
        <row r="1003">
          <cell r="A1003">
            <v>46384</v>
          </cell>
          <cell r="B1003">
            <v>12</v>
          </cell>
          <cell r="C1003">
            <v>28</v>
          </cell>
          <cell r="D1003" t="str">
            <v>月</v>
          </cell>
          <cell r="E1003" t="str">
            <v/>
          </cell>
        </row>
        <row r="1004">
          <cell r="A1004">
            <v>46385</v>
          </cell>
          <cell r="B1004">
            <v>12</v>
          </cell>
          <cell r="C1004">
            <v>29</v>
          </cell>
          <cell r="D1004" t="str">
            <v>火</v>
          </cell>
          <cell r="E1004" t="str">
            <v/>
          </cell>
        </row>
        <row r="1005">
          <cell r="A1005">
            <v>46386</v>
          </cell>
          <cell r="B1005">
            <v>12</v>
          </cell>
          <cell r="C1005">
            <v>30</v>
          </cell>
          <cell r="D1005" t="str">
            <v>水</v>
          </cell>
          <cell r="E1005" t="str">
            <v/>
          </cell>
        </row>
        <row r="1006">
          <cell r="A1006">
            <v>46387</v>
          </cell>
          <cell r="B1006">
            <v>12</v>
          </cell>
          <cell r="C1006">
            <v>31</v>
          </cell>
          <cell r="D1006" t="str">
            <v>木</v>
          </cell>
          <cell r="E1006" t="str">
            <v/>
          </cell>
        </row>
        <row r="1007">
          <cell r="A1007">
            <v>46388</v>
          </cell>
          <cell r="B1007">
            <v>1</v>
          </cell>
          <cell r="C1007">
            <v>1</v>
          </cell>
          <cell r="D1007" t="str">
            <v>金</v>
          </cell>
          <cell r="E1007" t="str">
            <v>元日</v>
          </cell>
        </row>
        <row r="1008">
          <cell r="A1008">
            <v>46389</v>
          </cell>
          <cell r="B1008">
            <v>1</v>
          </cell>
          <cell r="C1008">
            <v>2</v>
          </cell>
          <cell r="D1008" t="str">
            <v>土</v>
          </cell>
          <cell r="E1008" t="str">
            <v/>
          </cell>
        </row>
        <row r="1009">
          <cell r="A1009">
            <v>46390</v>
          </cell>
          <cell r="B1009">
            <v>1</v>
          </cell>
          <cell r="C1009">
            <v>3</v>
          </cell>
          <cell r="D1009" t="str">
            <v>日</v>
          </cell>
          <cell r="E1009" t="str">
            <v/>
          </cell>
        </row>
        <row r="1010">
          <cell r="A1010">
            <v>46391</v>
          </cell>
          <cell r="B1010">
            <v>1</v>
          </cell>
          <cell r="C1010">
            <v>4</v>
          </cell>
          <cell r="D1010" t="str">
            <v>月</v>
          </cell>
          <cell r="E1010" t="str">
            <v/>
          </cell>
        </row>
        <row r="1011">
          <cell r="A1011">
            <v>46392</v>
          </cell>
          <cell r="B1011">
            <v>1</v>
          </cell>
          <cell r="C1011">
            <v>5</v>
          </cell>
          <cell r="D1011" t="str">
            <v>火</v>
          </cell>
          <cell r="E1011" t="str">
            <v/>
          </cell>
        </row>
        <row r="1012">
          <cell r="A1012">
            <v>46393</v>
          </cell>
          <cell r="B1012">
            <v>1</v>
          </cell>
          <cell r="C1012">
            <v>6</v>
          </cell>
          <cell r="D1012" t="str">
            <v>水</v>
          </cell>
          <cell r="E1012" t="str">
            <v/>
          </cell>
        </row>
        <row r="1013">
          <cell r="A1013">
            <v>46394</v>
          </cell>
          <cell r="B1013">
            <v>1</v>
          </cell>
          <cell r="C1013">
            <v>7</v>
          </cell>
          <cell r="D1013" t="str">
            <v>木</v>
          </cell>
          <cell r="E1013" t="str">
            <v/>
          </cell>
        </row>
        <row r="1014">
          <cell r="A1014">
            <v>46395</v>
          </cell>
          <cell r="B1014">
            <v>1</v>
          </cell>
          <cell r="C1014">
            <v>8</v>
          </cell>
          <cell r="D1014" t="str">
            <v>金</v>
          </cell>
          <cell r="E1014" t="str">
            <v/>
          </cell>
        </row>
        <row r="1015">
          <cell r="A1015">
            <v>46396</v>
          </cell>
          <cell r="B1015">
            <v>1</v>
          </cell>
          <cell r="C1015">
            <v>9</v>
          </cell>
          <cell r="D1015" t="str">
            <v>土</v>
          </cell>
          <cell r="E1015" t="str">
            <v/>
          </cell>
        </row>
        <row r="1016">
          <cell r="A1016">
            <v>46397</v>
          </cell>
          <cell r="B1016">
            <v>1</v>
          </cell>
          <cell r="C1016">
            <v>10</v>
          </cell>
          <cell r="D1016" t="str">
            <v>日</v>
          </cell>
          <cell r="E1016" t="str">
            <v/>
          </cell>
        </row>
        <row r="1017">
          <cell r="A1017">
            <v>46398</v>
          </cell>
          <cell r="B1017">
            <v>1</v>
          </cell>
          <cell r="C1017">
            <v>11</v>
          </cell>
          <cell r="D1017" t="str">
            <v>月</v>
          </cell>
          <cell r="E1017" t="str">
            <v>成人の日</v>
          </cell>
        </row>
        <row r="1018">
          <cell r="A1018">
            <v>46399</v>
          </cell>
          <cell r="B1018">
            <v>1</v>
          </cell>
          <cell r="C1018">
            <v>12</v>
          </cell>
          <cell r="D1018" t="str">
            <v>火</v>
          </cell>
          <cell r="E1018" t="str">
            <v/>
          </cell>
        </row>
        <row r="1019">
          <cell r="A1019">
            <v>46400</v>
          </cell>
          <cell r="B1019">
            <v>1</v>
          </cell>
          <cell r="C1019">
            <v>13</v>
          </cell>
          <cell r="D1019" t="str">
            <v>水</v>
          </cell>
          <cell r="E1019" t="str">
            <v/>
          </cell>
        </row>
        <row r="1020">
          <cell r="A1020">
            <v>46401</v>
          </cell>
          <cell r="B1020">
            <v>1</v>
          </cell>
          <cell r="C1020">
            <v>14</v>
          </cell>
          <cell r="D1020" t="str">
            <v>木</v>
          </cell>
          <cell r="E1020" t="str">
            <v/>
          </cell>
        </row>
        <row r="1021">
          <cell r="A1021">
            <v>46402</v>
          </cell>
          <cell r="B1021">
            <v>1</v>
          </cell>
          <cell r="C1021">
            <v>15</v>
          </cell>
          <cell r="D1021" t="str">
            <v>金</v>
          </cell>
          <cell r="E1021" t="str">
            <v/>
          </cell>
        </row>
        <row r="1022">
          <cell r="A1022">
            <v>46403</v>
          </cell>
          <cell r="B1022">
            <v>1</v>
          </cell>
          <cell r="C1022">
            <v>16</v>
          </cell>
          <cell r="D1022" t="str">
            <v>土</v>
          </cell>
          <cell r="E1022" t="str">
            <v/>
          </cell>
        </row>
        <row r="1023">
          <cell r="A1023">
            <v>46404</v>
          </cell>
          <cell r="B1023">
            <v>1</v>
          </cell>
          <cell r="C1023">
            <v>17</v>
          </cell>
          <cell r="D1023" t="str">
            <v>日</v>
          </cell>
          <cell r="E1023" t="str">
            <v/>
          </cell>
        </row>
        <row r="1024">
          <cell r="A1024">
            <v>46405</v>
          </cell>
          <cell r="B1024">
            <v>1</v>
          </cell>
          <cell r="C1024">
            <v>18</v>
          </cell>
          <cell r="D1024" t="str">
            <v>月</v>
          </cell>
          <cell r="E1024" t="str">
            <v/>
          </cell>
        </row>
        <row r="1025">
          <cell r="A1025">
            <v>46406</v>
          </cell>
          <cell r="B1025">
            <v>1</v>
          </cell>
          <cell r="C1025">
            <v>19</v>
          </cell>
          <cell r="D1025" t="str">
            <v>火</v>
          </cell>
          <cell r="E1025" t="str">
            <v/>
          </cell>
        </row>
        <row r="1026">
          <cell r="A1026">
            <v>46407</v>
          </cell>
          <cell r="B1026">
            <v>1</v>
          </cell>
          <cell r="C1026">
            <v>20</v>
          </cell>
          <cell r="D1026" t="str">
            <v>水</v>
          </cell>
          <cell r="E1026" t="str">
            <v/>
          </cell>
        </row>
        <row r="1027">
          <cell r="A1027">
            <v>46408</v>
          </cell>
          <cell r="B1027">
            <v>1</v>
          </cell>
          <cell r="C1027">
            <v>21</v>
          </cell>
          <cell r="D1027" t="str">
            <v>木</v>
          </cell>
          <cell r="E1027" t="str">
            <v/>
          </cell>
        </row>
        <row r="1028">
          <cell r="A1028">
            <v>46409</v>
          </cell>
          <cell r="B1028">
            <v>1</v>
          </cell>
          <cell r="C1028">
            <v>22</v>
          </cell>
          <cell r="D1028" t="str">
            <v>金</v>
          </cell>
          <cell r="E1028" t="str">
            <v/>
          </cell>
        </row>
        <row r="1029">
          <cell r="A1029">
            <v>46410</v>
          </cell>
          <cell r="B1029">
            <v>1</v>
          </cell>
          <cell r="C1029">
            <v>23</v>
          </cell>
          <cell r="D1029" t="str">
            <v>土</v>
          </cell>
          <cell r="E1029" t="str">
            <v/>
          </cell>
        </row>
        <row r="1030">
          <cell r="A1030">
            <v>46411</v>
          </cell>
          <cell r="B1030">
            <v>1</v>
          </cell>
          <cell r="C1030">
            <v>24</v>
          </cell>
          <cell r="D1030" t="str">
            <v>日</v>
          </cell>
          <cell r="E1030" t="str">
            <v/>
          </cell>
        </row>
        <row r="1031">
          <cell r="A1031">
            <v>46412</v>
          </cell>
          <cell r="B1031">
            <v>1</v>
          </cell>
          <cell r="C1031">
            <v>25</v>
          </cell>
          <cell r="D1031" t="str">
            <v>月</v>
          </cell>
          <cell r="E1031" t="str">
            <v/>
          </cell>
        </row>
        <row r="1032">
          <cell r="A1032">
            <v>46413</v>
          </cell>
          <cell r="B1032">
            <v>1</v>
          </cell>
          <cell r="C1032">
            <v>26</v>
          </cell>
          <cell r="D1032" t="str">
            <v>火</v>
          </cell>
          <cell r="E1032" t="str">
            <v/>
          </cell>
        </row>
        <row r="1033">
          <cell r="A1033">
            <v>46414</v>
          </cell>
          <cell r="B1033">
            <v>1</v>
          </cell>
          <cell r="C1033">
            <v>27</v>
          </cell>
          <cell r="D1033" t="str">
            <v>水</v>
          </cell>
          <cell r="E1033" t="str">
            <v/>
          </cell>
        </row>
        <row r="1034">
          <cell r="A1034">
            <v>46415</v>
          </cell>
          <cell r="B1034">
            <v>1</v>
          </cell>
          <cell r="C1034">
            <v>28</v>
          </cell>
          <cell r="D1034" t="str">
            <v>木</v>
          </cell>
          <cell r="E1034" t="str">
            <v/>
          </cell>
        </row>
        <row r="1035">
          <cell r="A1035">
            <v>46416</v>
          </cell>
          <cell r="B1035">
            <v>1</v>
          </cell>
          <cell r="C1035">
            <v>29</v>
          </cell>
          <cell r="D1035" t="str">
            <v>金</v>
          </cell>
          <cell r="E1035" t="str">
            <v/>
          </cell>
        </row>
        <row r="1036">
          <cell r="A1036">
            <v>46417</v>
          </cell>
          <cell r="B1036">
            <v>1</v>
          </cell>
          <cell r="C1036">
            <v>30</v>
          </cell>
          <cell r="D1036" t="str">
            <v>土</v>
          </cell>
          <cell r="E1036" t="str">
            <v/>
          </cell>
        </row>
        <row r="1037">
          <cell r="A1037">
            <v>46418</v>
          </cell>
          <cell r="B1037">
            <v>1</v>
          </cell>
          <cell r="C1037">
            <v>31</v>
          </cell>
          <cell r="D1037" t="str">
            <v>日</v>
          </cell>
          <cell r="E1037" t="str">
            <v/>
          </cell>
        </row>
        <row r="1038">
          <cell r="A1038">
            <v>46419</v>
          </cell>
          <cell r="B1038">
            <v>2</v>
          </cell>
          <cell r="C1038">
            <v>1</v>
          </cell>
          <cell r="D1038" t="str">
            <v>月</v>
          </cell>
          <cell r="E1038" t="str">
            <v/>
          </cell>
        </row>
        <row r="1039">
          <cell r="A1039">
            <v>46420</v>
          </cell>
          <cell r="B1039">
            <v>2</v>
          </cell>
          <cell r="C1039">
            <v>2</v>
          </cell>
          <cell r="D1039" t="str">
            <v>火</v>
          </cell>
          <cell r="E1039" t="str">
            <v/>
          </cell>
        </row>
        <row r="1040">
          <cell r="A1040">
            <v>46421</v>
          </cell>
          <cell r="B1040">
            <v>2</v>
          </cell>
          <cell r="C1040">
            <v>3</v>
          </cell>
          <cell r="D1040" t="str">
            <v>水</v>
          </cell>
          <cell r="E1040" t="str">
            <v/>
          </cell>
        </row>
        <row r="1041">
          <cell r="A1041">
            <v>46422</v>
          </cell>
          <cell r="B1041">
            <v>2</v>
          </cell>
          <cell r="C1041">
            <v>4</v>
          </cell>
          <cell r="D1041" t="str">
            <v>木</v>
          </cell>
          <cell r="E1041" t="str">
            <v/>
          </cell>
        </row>
        <row r="1042">
          <cell r="A1042">
            <v>46423</v>
          </cell>
          <cell r="B1042">
            <v>2</v>
          </cell>
          <cell r="C1042">
            <v>5</v>
          </cell>
          <cell r="D1042" t="str">
            <v>金</v>
          </cell>
          <cell r="E1042" t="str">
            <v/>
          </cell>
        </row>
        <row r="1043">
          <cell r="A1043">
            <v>46424</v>
          </cell>
          <cell r="B1043">
            <v>2</v>
          </cell>
          <cell r="C1043">
            <v>6</v>
          </cell>
          <cell r="D1043" t="str">
            <v>土</v>
          </cell>
          <cell r="E1043" t="str">
            <v/>
          </cell>
        </row>
        <row r="1044">
          <cell r="A1044">
            <v>46425</v>
          </cell>
          <cell r="B1044">
            <v>2</v>
          </cell>
          <cell r="C1044">
            <v>7</v>
          </cell>
          <cell r="D1044" t="str">
            <v>日</v>
          </cell>
          <cell r="E1044" t="str">
            <v/>
          </cell>
        </row>
        <row r="1045">
          <cell r="A1045">
            <v>46426</v>
          </cell>
          <cell r="B1045">
            <v>2</v>
          </cell>
          <cell r="C1045">
            <v>8</v>
          </cell>
          <cell r="D1045" t="str">
            <v>月</v>
          </cell>
          <cell r="E1045" t="str">
            <v/>
          </cell>
        </row>
        <row r="1046">
          <cell r="A1046">
            <v>46427</v>
          </cell>
          <cell r="B1046">
            <v>2</v>
          </cell>
          <cell r="C1046">
            <v>9</v>
          </cell>
          <cell r="D1046" t="str">
            <v>火</v>
          </cell>
          <cell r="E1046" t="str">
            <v/>
          </cell>
        </row>
        <row r="1047">
          <cell r="A1047">
            <v>46428</v>
          </cell>
          <cell r="B1047">
            <v>2</v>
          </cell>
          <cell r="C1047">
            <v>10</v>
          </cell>
          <cell r="D1047" t="str">
            <v>水</v>
          </cell>
          <cell r="E1047" t="str">
            <v/>
          </cell>
        </row>
        <row r="1048">
          <cell r="A1048">
            <v>46429</v>
          </cell>
          <cell r="B1048">
            <v>2</v>
          </cell>
          <cell r="C1048">
            <v>11</v>
          </cell>
          <cell r="D1048" t="str">
            <v>木</v>
          </cell>
          <cell r="E1048" t="str">
            <v>建国記念の日</v>
          </cell>
        </row>
        <row r="1049">
          <cell r="A1049">
            <v>46430</v>
          </cell>
          <cell r="B1049">
            <v>2</v>
          </cell>
          <cell r="C1049">
            <v>12</v>
          </cell>
          <cell r="D1049" t="str">
            <v>金</v>
          </cell>
          <cell r="E1049" t="str">
            <v/>
          </cell>
        </row>
        <row r="1050">
          <cell r="A1050">
            <v>46431</v>
          </cell>
          <cell r="B1050">
            <v>2</v>
          </cell>
          <cell r="C1050">
            <v>13</v>
          </cell>
          <cell r="D1050" t="str">
            <v>土</v>
          </cell>
          <cell r="E1050" t="str">
            <v/>
          </cell>
        </row>
        <row r="1051">
          <cell r="A1051">
            <v>46432</v>
          </cell>
          <cell r="B1051">
            <v>2</v>
          </cell>
          <cell r="C1051">
            <v>14</v>
          </cell>
          <cell r="D1051" t="str">
            <v>日</v>
          </cell>
          <cell r="E1051" t="str">
            <v/>
          </cell>
        </row>
        <row r="1052">
          <cell r="A1052">
            <v>46433</v>
          </cell>
          <cell r="B1052">
            <v>2</v>
          </cell>
          <cell r="C1052">
            <v>15</v>
          </cell>
          <cell r="D1052" t="str">
            <v>月</v>
          </cell>
          <cell r="E1052" t="str">
            <v/>
          </cell>
        </row>
        <row r="1053">
          <cell r="A1053">
            <v>46434</v>
          </cell>
          <cell r="B1053">
            <v>2</v>
          </cell>
          <cell r="C1053">
            <v>16</v>
          </cell>
          <cell r="D1053" t="str">
            <v>火</v>
          </cell>
          <cell r="E1053" t="str">
            <v/>
          </cell>
        </row>
        <row r="1054">
          <cell r="A1054">
            <v>46435</v>
          </cell>
          <cell r="B1054">
            <v>2</v>
          </cell>
          <cell r="C1054">
            <v>17</v>
          </cell>
          <cell r="D1054" t="str">
            <v>水</v>
          </cell>
          <cell r="E1054" t="str">
            <v/>
          </cell>
        </row>
        <row r="1055">
          <cell r="A1055">
            <v>46436</v>
          </cell>
          <cell r="B1055">
            <v>2</v>
          </cell>
          <cell r="C1055">
            <v>18</v>
          </cell>
          <cell r="D1055" t="str">
            <v>木</v>
          </cell>
          <cell r="E1055" t="str">
            <v/>
          </cell>
        </row>
        <row r="1056">
          <cell r="A1056">
            <v>46437</v>
          </cell>
          <cell r="B1056">
            <v>2</v>
          </cell>
          <cell r="C1056">
            <v>19</v>
          </cell>
          <cell r="D1056" t="str">
            <v>金</v>
          </cell>
          <cell r="E1056" t="str">
            <v/>
          </cell>
        </row>
        <row r="1057">
          <cell r="A1057">
            <v>46438</v>
          </cell>
          <cell r="B1057">
            <v>2</v>
          </cell>
          <cell r="C1057">
            <v>20</v>
          </cell>
          <cell r="D1057" t="str">
            <v>土</v>
          </cell>
          <cell r="E1057" t="str">
            <v/>
          </cell>
        </row>
        <row r="1058">
          <cell r="A1058">
            <v>46439</v>
          </cell>
          <cell r="B1058">
            <v>2</v>
          </cell>
          <cell r="C1058">
            <v>21</v>
          </cell>
          <cell r="D1058" t="str">
            <v>日</v>
          </cell>
          <cell r="E1058" t="str">
            <v/>
          </cell>
        </row>
        <row r="1059">
          <cell r="A1059">
            <v>46440</v>
          </cell>
          <cell r="B1059">
            <v>2</v>
          </cell>
          <cell r="C1059">
            <v>22</v>
          </cell>
          <cell r="D1059" t="str">
            <v>月</v>
          </cell>
          <cell r="E1059" t="str">
            <v/>
          </cell>
        </row>
        <row r="1060">
          <cell r="A1060">
            <v>46441</v>
          </cell>
          <cell r="B1060">
            <v>2</v>
          </cell>
          <cell r="C1060">
            <v>23</v>
          </cell>
          <cell r="D1060" t="str">
            <v>火</v>
          </cell>
          <cell r="E1060" t="str">
            <v>天皇誕生日</v>
          </cell>
        </row>
        <row r="1061">
          <cell r="A1061">
            <v>46442</v>
          </cell>
          <cell r="B1061">
            <v>2</v>
          </cell>
          <cell r="C1061">
            <v>24</v>
          </cell>
          <cell r="D1061" t="str">
            <v>水</v>
          </cell>
          <cell r="E1061" t="str">
            <v/>
          </cell>
        </row>
        <row r="1062">
          <cell r="A1062">
            <v>46443</v>
          </cell>
          <cell r="B1062">
            <v>2</v>
          </cell>
          <cell r="C1062">
            <v>25</v>
          </cell>
          <cell r="D1062" t="str">
            <v>木</v>
          </cell>
          <cell r="E1062" t="str">
            <v/>
          </cell>
        </row>
        <row r="1063">
          <cell r="A1063">
            <v>46444</v>
          </cell>
          <cell r="B1063">
            <v>2</v>
          </cell>
          <cell r="C1063">
            <v>26</v>
          </cell>
          <cell r="D1063" t="str">
            <v>金</v>
          </cell>
          <cell r="E1063" t="str">
            <v/>
          </cell>
        </row>
        <row r="1064">
          <cell r="A1064">
            <v>46445</v>
          </cell>
          <cell r="B1064">
            <v>2</v>
          </cell>
          <cell r="C1064">
            <v>27</v>
          </cell>
          <cell r="D1064" t="str">
            <v>土</v>
          </cell>
          <cell r="E1064" t="str">
            <v/>
          </cell>
        </row>
        <row r="1065">
          <cell r="A1065">
            <v>46446</v>
          </cell>
          <cell r="B1065">
            <v>2</v>
          </cell>
          <cell r="C1065">
            <v>28</v>
          </cell>
          <cell r="D1065" t="str">
            <v>日</v>
          </cell>
          <cell r="E1065" t="str">
            <v/>
          </cell>
        </row>
        <row r="1066">
          <cell r="A1066">
            <v>46447</v>
          </cell>
          <cell r="B1066">
            <v>3</v>
          </cell>
          <cell r="C1066">
            <v>1</v>
          </cell>
          <cell r="D1066" t="str">
            <v>月</v>
          </cell>
          <cell r="E1066" t="str">
            <v/>
          </cell>
        </row>
        <row r="1067">
          <cell r="A1067">
            <v>46448</v>
          </cell>
          <cell r="B1067">
            <v>3</v>
          </cell>
          <cell r="C1067">
            <v>2</v>
          </cell>
          <cell r="D1067" t="str">
            <v>火</v>
          </cell>
          <cell r="E1067" t="str">
            <v/>
          </cell>
        </row>
        <row r="1068">
          <cell r="A1068">
            <v>46449</v>
          </cell>
          <cell r="B1068">
            <v>3</v>
          </cell>
          <cell r="C1068">
            <v>3</v>
          </cell>
          <cell r="D1068" t="str">
            <v>水</v>
          </cell>
          <cell r="E1068" t="str">
            <v/>
          </cell>
        </row>
        <row r="1069">
          <cell r="A1069">
            <v>46450</v>
          </cell>
          <cell r="B1069">
            <v>3</v>
          </cell>
          <cell r="C1069">
            <v>4</v>
          </cell>
          <cell r="D1069" t="str">
            <v>木</v>
          </cell>
          <cell r="E1069" t="str">
            <v/>
          </cell>
        </row>
        <row r="1070">
          <cell r="A1070">
            <v>46451</v>
          </cell>
          <cell r="B1070">
            <v>3</v>
          </cell>
          <cell r="C1070">
            <v>5</v>
          </cell>
          <cell r="D1070" t="str">
            <v>金</v>
          </cell>
          <cell r="E1070" t="str">
            <v/>
          </cell>
        </row>
        <row r="1071">
          <cell r="A1071">
            <v>46452</v>
          </cell>
          <cell r="B1071">
            <v>3</v>
          </cell>
          <cell r="C1071">
            <v>6</v>
          </cell>
          <cell r="D1071" t="str">
            <v>土</v>
          </cell>
          <cell r="E1071" t="str">
            <v/>
          </cell>
        </row>
        <row r="1072">
          <cell r="A1072">
            <v>46453</v>
          </cell>
          <cell r="B1072">
            <v>3</v>
          </cell>
          <cell r="C1072">
            <v>7</v>
          </cell>
          <cell r="D1072" t="str">
            <v>日</v>
          </cell>
          <cell r="E1072" t="str">
            <v/>
          </cell>
        </row>
        <row r="1073">
          <cell r="A1073">
            <v>46454</v>
          </cell>
          <cell r="B1073">
            <v>3</v>
          </cell>
          <cell r="C1073">
            <v>8</v>
          </cell>
          <cell r="D1073" t="str">
            <v>月</v>
          </cell>
          <cell r="E1073" t="str">
            <v/>
          </cell>
        </row>
        <row r="1074">
          <cell r="A1074">
            <v>46455</v>
          </cell>
          <cell r="B1074">
            <v>3</v>
          </cell>
          <cell r="C1074">
            <v>9</v>
          </cell>
          <cell r="D1074" t="str">
            <v>火</v>
          </cell>
          <cell r="E1074" t="str">
            <v/>
          </cell>
        </row>
        <row r="1075">
          <cell r="A1075">
            <v>46456</v>
          </cell>
          <cell r="B1075">
            <v>3</v>
          </cell>
          <cell r="C1075">
            <v>10</v>
          </cell>
          <cell r="D1075" t="str">
            <v>水</v>
          </cell>
          <cell r="E1075" t="str">
            <v/>
          </cell>
        </row>
        <row r="1076">
          <cell r="A1076">
            <v>46457</v>
          </cell>
          <cell r="B1076">
            <v>3</v>
          </cell>
          <cell r="C1076">
            <v>11</v>
          </cell>
          <cell r="D1076" t="str">
            <v>木</v>
          </cell>
          <cell r="E1076" t="str">
            <v/>
          </cell>
        </row>
        <row r="1077">
          <cell r="A1077">
            <v>46458</v>
          </cell>
          <cell r="B1077">
            <v>3</v>
          </cell>
          <cell r="C1077">
            <v>12</v>
          </cell>
          <cell r="D1077" t="str">
            <v>金</v>
          </cell>
          <cell r="E1077" t="str">
            <v/>
          </cell>
        </row>
        <row r="1078">
          <cell r="A1078">
            <v>46459</v>
          </cell>
          <cell r="B1078">
            <v>3</v>
          </cell>
          <cell r="C1078">
            <v>13</v>
          </cell>
          <cell r="D1078" t="str">
            <v>土</v>
          </cell>
          <cell r="E1078" t="str">
            <v/>
          </cell>
        </row>
        <row r="1079">
          <cell r="A1079">
            <v>46460</v>
          </cell>
          <cell r="B1079">
            <v>3</v>
          </cell>
          <cell r="C1079">
            <v>14</v>
          </cell>
          <cell r="D1079" t="str">
            <v>日</v>
          </cell>
          <cell r="E1079" t="str">
            <v/>
          </cell>
        </row>
        <row r="1080">
          <cell r="A1080">
            <v>46461</v>
          </cell>
          <cell r="B1080">
            <v>3</v>
          </cell>
          <cell r="C1080">
            <v>15</v>
          </cell>
          <cell r="D1080" t="str">
            <v>月</v>
          </cell>
          <cell r="E1080" t="str">
            <v/>
          </cell>
        </row>
        <row r="1081">
          <cell r="A1081">
            <v>46462</v>
          </cell>
          <cell r="B1081">
            <v>3</v>
          </cell>
          <cell r="C1081">
            <v>16</v>
          </cell>
          <cell r="D1081" t="str">
            <v>火</v>
          </cell>
          <cell r="E1081" t="str">
            <v/>
          </cell>
        </row>
        <row r="1082">
          <cell r="A1082">
            <v>46463</v>
          </cell>
          <cell r="B1082">
            <v>3</v>
          </cell>
          <cell r="C1082">
            <v>17</v>
          </cell>
          <cell r="D1082" t="str">
            <v>水</v>
          </cell>
          <cell r="E1082" t="str">
            <v/>
          </cell>
        </row>
        <row r="1083">
          <cell r="A1083">
            <v>46464</v>
          </cell>
          <cell r="B1083">
            <v>3</v>
          </cell>
          <cell r="C1083">
            <v>18</v>
          </cell>
          <cell r="D1083" t="str">
            <v>木</v>
          </cell>
          <cell r="E1083" t="str">
            <v/>
          </cell>
        </row>
        <row r="1084">
          <cell r="A1084">
            <v>46465</v>
          </cell>
          <cell r="B1084">
            <v>3</v>
          </cell>
          <cell r="C1084">
            <v>19</v>
          </cell>
          <cell r="D1084" t="str">
            <v>金</v>
          </cell>
          <cell r="E1084" t="str">
            <v/>
          </cell>
        </row>
        <row r="1085">
          <cell r="A1085">
            <v>46466</v>
          </cell>
          <cell r="B1085">
            <v>3</v>
          </cell>
          <cell r="C1085">
            <v>20</v>
          </cell>
          <cell r="D1085" t="str">
            <v>土</v>
          </cell>
          <cell r="E1085" t="str">
            <v/>
          </cell>
        </row>
        <row r="1086">
          <cell r="A1086">
            <v>46467</v>
          </cell>
          <cell r="B1086">
            <v>3</v>
          </cell>
          <cell r="C1086">
            <v>21</v>
          </cell>
          <cell r="D1086" t="str">
            <v>日</v>
          </cell>
          <cell r="E1086" t="str">
            <v>春分の日</v>
          </cell>
        </row>
        <row r="1087">
          <cell r="A1087">
            <v>46468</v>
          </cell>
          <cell r="B1087">
            <v>3</v>
          </cell>
          <cell r="C1087">
            <v>22</v>
          </cell>
          <cell r="D1087" t="str">
            <v>月</v>
          </cell>
          <cell r="E1087" t="str">
            <v>振替休日</v>
          </cell>
        </row>
        <row r="1088">
          <cell r="A1088">
            <v>46469</v>
          </cell>
          <cell r="B1088">
            <v>3</v>
          </cell>
          <cell r="C1088">
            <v>23</v>
          </cell>
          <cell r="D1088" t="str">
            <v>火</v>
          </cell>
          <cell r="E1088" t="str">
            <v/>
          </cell>
        </row>
        <row r="1089">
          <cell r="A1089">
            <v>46470</v>
          </cell>
          <cell r="B1089">
            <v>3</v>
          </cell>
          <cell r="C1089">
            <v>24</v>
          </cell>
          <cell r="D1089" t="str">
            <v>水</v>
          </cell>
          <cell r="E1089" t="str">
            <v/>
          </cell>
        </row>
        <row r="1090">
          <cell r="A1090">
            <v>46471</v>
          </cell>
          <cell r="B1090">
            <v>3</v>
          </cell>
          <cell r="C1090">
            <v>25</v>
          </cell>
          <cell r="D1090" t="str">
            <v>木</v>
          </cell>
          <cell r="E1090" t="str">
            <v/>
          </cell>
        </row>
        <row r="1091">
          <cell r="A1091">
            <v>46472</v>
          </cell>
          <cell r="B1091">
            <v>3</v>
          </cell>
          <cell r="C1091">
            <v>26</v>
          </cell>
          <cell r="D1091" t="str">
            <v>金</v>
          </cell>
          <cell r="E1091" t="str">
            <v/>
          </cell>
        </row>
        <row r="1092">
          <cell r="A1092">
            <v>46473</v>
          </cell>
          <cell r="B1092">
            <v>3</v>
          </cell>
          <cell r="C1092">
            <v>27</v>
          </cell>
          <cell r="D1092" t="str">
            <v>土</v>
          </cell>
          <cell r="E1092" t="str">
            <v/>
          </cell>
        </row>
        <row r="1093">
          <cell r="A1093">
            <v>46474</v>
          </cell>
          <cell r="B1093">
            <v>3</v>
          </cell>
          <cell r="C1093">
            <v>28</v>
          </cell>
          <cell r="D1093" t="str">
            <v>日</v>
          </cell>
          <cell r="E1093" t="str">
            <v/>
          </cell>
        </row>
        <row r="1094">
          <cell r="A1094">
            <v>46475</v>
          </cell>
          <cell r="B1094">
            <v>3</v>
          </cell>
          <cell r="C1094">
            <v>29</v>
          </cell>
          <cell r="D1094" t="str">
            <v>月</v>
          </cell>
          <cell r="E1094" t="str">
            <v/>
          </cell>
        </row>
        <row r="1095">
          <cell r="A1095">
            <v>46476</v>
          </cell>
          <cell r="B1095">
            <v>3</v>
          </cell>
          <cell r="C1095">
            <v>30</v>
          </cell>
          <cell r="D1095" t="str">
            <v>火</v>
          </cell>
          <cell r="E1095" t="str">
            <v/>
          </cell>
        </row>
        <row r="1096">
          <cell r="A1096">
            <v>46477</v>
          </cell>
          <cell r="B1096">
            <v>3</v>
          </cell>
          <cell r="C1096">
            <v>31</v>
          </cell>
          <cell r="D1096" t="str">
            <v>水</v>
          </cell>
          <cell r="E1096" t="str">
            <v/>
          </cell>
        </row>
        <row r="1097">
          <cell r="A1097">
            <v>46478</v>
          </cell>
          <cell r="B1097">
            <v>4</v>
          </cell>
          <cell r="C1097">
            <v>1</v>
          </cell>
          <cell r="D1097" t="str">
            <v>木</v>
          </cell>
          <cell r="E1097" t="str">
            <v/>
          </cell>
        </row>
        <row r="1098">
          <cell r="A1098">
            <v>46479</v>
          </cell>
          <cell r="B1098">
            <v>4</v>
          </cell>
          <cell r="C1098">
            <v>2</v>
          </cell>
          <cell r="D1098" t="str">
            <v>金</v>
          </cell>
          <cell r="E1098" t="str">
            <v/>
          </cell>
        </row>
        <row r="1099">
          <cell r="A1099">
            <v>46480</v>
          </cell>
          <cell r="B1099">
            <v>4</v>
          </cell>
          <cell r="C1099">
            <v>3</v>
          </cell>
          <cell r="D1099" t="str">
            <v>土</v>
          </cell>
          <cell r="E1099" t="str">
            <v/>
          </cell>
        </row>
        <row r="1100">
          <cell r="A1100">
            <v>46481</v>
          </cell>
          <cell r="B1100">
            <v>4</v>
          </cell>
          <cell r="C1100">
            <v>4</v>
          </cell>
          <cell r="D1100" t="str">
            <v>日</v>
          </cell>
          <cell r="E1100" t="str">
            <v/>
          </cell>
        </row>
        <row r="1101">
          <cell r="A1101">
            <v>46482</v>
          </cell>
          <cell r="B1101">
            <v>4</v>
          </cell>
          <cell r="C1101">
            <v>5</v>
          </cell>
          <cell r="D1101" t="str">
            <v>月</v>
          </cell>
          <cell r="E1101" t="str">
            <v/>
          </cell>
        </row>
        <row r="1102">
          <cell r="A1102">
            <v>46483</v>
          </cell>
          <cell r="B1102">
            <v>4</v>
          </cell>
          <cell r="C1102">
            <v>6</v>
          </cell>
          <cell r="D1102" t="str">
            <v>火</v>
          </cell>
          <cell r="E1102" t="str">
            <v/>
          </cell>
        </row>
        <row r="1103">
          <cell r="A1103">
            <v>46484</v>
          </cell>
          <cell r="B1103">
            <v>4</v>
          </cell>
          <cell r="C1103">
            <v>7</v>
          </cell>
          <cell r="D1103" t="str">
            <v>水</v>
          </cell>
          <cell r="E1103" t="str">
            <v/>
          </cell>
        </row>
        <row r="1104">
          <cell r="A1104">
            <v>46485</v>
          </cell>
          <cell r="B1104">
            <v>4</v>
          </cell>
          <cell r="C1104">
            <v>8</v>
          </cell>
          <cell r="D1104" t="str">
            <v>木</v>
          </cell>
          <cell r="E1104" t="str">
            <v/>
          </cell>
        </row>
        <row r="1105">
          <cell r="A1105">
            <v>46486</v>
          </cell>
          <cell r="B1105">
            <v>4</v>
          </cell>
          <cell r="C1105">
            <v>9</v>
          </cell>
          <cell r="D1105" t="str">
            <v>金</v>
          </cell>
          <cell r="E1105" t="str">
            <v/>
          </cell>
        </row>
        <row r="1106">
          <cell r="A1106">
            <v>46487</v>
          </cell>
          <cell r="B1106">
            <v>4</v>
          </cell>
          <cell r="C1106">
            <v>10</v>
          </cell>
          <cell r="D1106" t="str">
            <v>土</v>
          </cell>
          <cell r="E1106" t="str">
            <v/>
          </cell>
        </row>
        <row r="1107">
          <cell r="A1107">
            <v>46488</v>
          </cell>
          <cell r="B1107">
            <v>4</v>
          </cell>
          <cell r="C1107">
            <v>11</v>
          </cell>
          <cell r="D1107" t="str">
            <v>日</v>
          </cell>
          <cell r="E1107" t="str">
            <v/>
          </cell>
        </row>
        <row r="1108">
          <cell r="A1108">
            <v>46489</v>
          </cell>
          <cell r="B1108">
            <v>4</v>
          </cell>
          <cell r="C1108">
            <v>12</v>
          </cell>
          <cell r="D1108" t="str">
            <v>月</v>
          </cell>
          <cell r="E1108" t="str">
            <v/>
          </cell>
        </row>
        <row r="1109">
          <cell r="A1109">
            <v>46490</v>
          </cell>
          <cell r="B1109">
            <v>4</v>
          </cell>
          <cell r="C1109">
            <v>13</v>
          </cell>
          <cell r="D1109" t="str">
            <v>火</v>
          </cell>
          <cell r="E1109" t="str">
            <v/>
          </cell>
        </row>
        <row r="1110">
          <cell r="A1110">
            <v>46491</v>
          </cell>
          <cell r="B1110">
            <v>4</v>
          </cell>
          <cell r="C1110">
            <v>14</v>
          </cell>
          <cell r="D1110" t="str">
            <v>水</v>
          </cell>
          <cell r="E1110" t="str">
            <v/>
          </cell>
        </row>
        <row r="1111">
          <cell r="A1111">
            <v>46492</v>
          </cell>
          <cell r="B1111">
            <v>4</v>
          </cell>
          <cell r="C1111">
            <v>15</v>
          </cell>
          <cell r="D1111" t="str">
            <v>木</v>
          </cell>
          <cell r="E1111" t="str">
            <v/>
          </cell>
        </row>
        <row r="1112">
          <cell r="A1112">
            <v>46493</v>
          </cell>
          <cell r="B1112">
            <v>4</v>
          </cell>
          <cell r="C1112">
            <v>16</v>
          </cell>
          <cell r="D1112" t="str">
            <v>金</v>
          </cell>
          <cell r="E1112" t="str">
            <v/>
          </cell>
        </row>
        <row r="1113">
          <cell r="A1113">
            <v>46494</v>
          </cell>
          <cell r="B1113">
            <v>4</v>
          </cell>
          <cell r="C1113">
            <v>17</v>
          </cell>
          <cell r="D1113" t="str">
            <v>土</v>
          </cell>
          <cell r="E1113" t="str">
            <v/>
          </cell>
        </row>
        <row r="1114">
          <cell r="A1114">
            <v>46495</v>
          </cell>
          <cell r="B1114">
            <v>4</v>
          </cell>
          <cell r="C1114">
            <v>18</v>
          </cell>
          <cell r="D1114" t="str">
            <v>日</v>
          </cell>
          <cell r="E1114" t="str">
            <v/>
          </cell>
        </row>
        <row r="1115">
          <cell r="A1115">
            <v>46496</v>
          </cell>
          <cell r="B1115">
            <v>4</v>
          </cell>
          <cell r="C1115">
            <v>19</v>
          </cell>
          <cell r="D1115" t="str">
            <v>月</v>
          </cell>
          <cell r="E1115" t="str">
            <v/>
          </cell>
        </row>
        <row r="1116">
          <cell r="A1116">
            <v>46497</v>
          </cell>
          <cell r="B1116">
            <v>4</v>
          </cell>
          <cell r="C1116">
            <v>20</v>
          </cell>
          <cell r="D1116" t="str">
            <v>火</v>
          </cell>
          <cell r="E1116" t="str">
            <v/>
          </cell>
        </row>
        <row r="1117">
          <cell r="A1117">
            <v>46498</v>
          </cell>
          <cell r="B1117">
            <v>4</v>
          </cell>
          <cell r="C1117">
            <v>21</v>
          </cell>
          <cell r="D1117" t="str">
            <v>水</v>
          </cell>
          <cell r="E1117" t="str">
            <v/>
          </cell>
        </row>
        <row r="1118">
          <cell r="A1118">
            <v>46499</v>
          </cell>
          <cell r="B1118">
            <v>4</v>
          </cell>
          <cell r="C1118">
            <v>22</v>
          </cell>
          <cell r="D1118" t="str">
            <v>木</v>
          </cell>
          <cell r="E1118" t="str">
            <v/>
          </cell>
        </row>
        <row r="1119">
          <cell r="A1119">
            <v>46500</v>
          </cell>
          <cell r="B1119">
            <v>4</v>
          </cell>
          <cell r="C1119">
            <v>23</v>
          </cell>
          <cell r="D1119" t="str">
            <v>金</v>
          </cell>
          <cell r="E1119" t="str">
            <v/>
          </cell>
        </row>
        <row r="1120">
          <cell r="A1120">
            <v>46501</v>
          </cell>
          <cell r="B1120">
            <v>4</v>
          </cell>
          <cell r="C1120">
            <v>24</v>
          </cell>
          <cell r="D1120" t="str">
            <v>土</v>
          </cell>
          <cell r="E1120" t="str">
            <v/>
          </cell>
        </row>
        <row r="1121">
          <cell r="A1121">
            <v>46502</v>
          </cell>
          <cell r="B1121">
            <v>4</v>
          </cell>
          <cell r="C1121">
            <v>25</v>
          </cell>
          <cell r="D1121" t="str">
            <v>日</v>
          </cell>
          <cell r="E1121" t="str">
            <v/>
          </cell>
        </row>
        <row r="1122">
          <cell r="A1122">
            <v>46503</v>
          </cell>
          <cell r="B1122">
            <v>4</v>
          </cell>
          <cell r="C1122">
            <v>26</v>
          </cell>
          <cell r="D1122" t="str">
            <v>月</v>
          </cell>
          <cell r="E1122" t="str">
            <v/>
          </cell>
        </row>
        <row r="1123">
          <cell r="A1123">
            <v>46504</v>
          </cell>
          <cell r="B1123">
            <v>4</v>
          </cell>
          <cell r="C1123">
            <v>27</v>
          </cell>
          <cell r="D1123" t="str">
            <v>火</v>
          </cell>
          <cell r="E1123" t="str">
            <v/>
          </cell>
        </row>
        <row r="1124">
          <cell r="A1124">
            <v>46505</v>
          </cell>
          <cell r="B1124">
            <v>4</v>
          </cell>
          <cell r="C1124">
            <v>28</v>
          </cell>
          <cell r="D1124" t="str">
            <v>水</v>
          </cell>
          <cell r="E1124" t="str">
            <v/>
          </cell>
        </row>
        <row r="1125">
          <cell r="A1125">
            <v>46506</v>
          </cell>
          <cell r="B1125">
            <v>4</v>
          </cell>
          <cell r="C1125">
            <v>29</v>
          </cell>
          <cell r="D1125" t="str">
            <v>木</v>
          </cell>
          <cell r="E1125" t="str">
            <v>昭和の日</v>
          </cell>
        </row>
        <row r="1126">
          <cell r="A1126">
            <v>46507</v>
          </cell>
          <cell r="B1126">
            <v>4</v>
          </cell>
          <cell r="C1126">
            <v>30</v>
          </cell>
          <cell r="D1126" t="str">
            <v>金</v>
          </cell>
          <cell r="E1126" t="str">
            <v/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>
    <tabColor rgb="FFFFFF00"/>
    <pageSetUpPr fitToPage="1"/>
  </sheetPr>
  <dimension ref="A1:N54"/>
  <sheetViews>
    <sheetView showGridLines="0" tabSelected="1" view="pageBreakPreview" zoomScaleNormal="130" zoomScaleSheetLayoutView="100" workbookViewId="0">
      <selection activeCell="N10" sqref="N10"/>
    </sheetView>
  </sheetViews>
  <sheetFormatPr defaultRowHeight="18.75"/>
  <sheetData>
    <row r="1" spans="1:14" ht="21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10" spans="1:14">
      <c r="N10" t="s">
        <v>18</v>
      </c>
    </row>
    <row r="53" spans="1:1">
      <c r="A53" s="3" t="s">
        <v>5</v>
      </c>
    </row>
    <row r="54" spans="1:1">
      <c r="A54" s="3" t="s">
        <v>6</v>
      </c>
    </row>
  </sheetData>
  <mergeCells count="1">
    <mergeCell ref="A1:L1"/>
  </mergeCells>
  <phoneticPr fontId="1"/>
  <pageMargins left="0.39370078740157477" right="0.19685039370078738" top="0.19685039370078738" bottom="0.19685039370078738" header="0.3" footer="0.3"/>
  <pageSetup paperSize="9" scale="81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tabColor rgb="FFFFA6A6"/>
  </sheetPr>
  <dimension ref="A1:BJ206"/>
  <sheetViews>
    <sheetView showGridLines="0" showZeros="0" view="pageBreakPreview" zoomScale="60" zoomScaleNormal="40" workbookViewId="0">
      <pane xSplit="1" ySplit="15" topLeftCell="B16" activePane="bottomRight" state="frozen"/>
      <selection pane="topRight"/>
      <selection pane="bottomLeft"/>
      <selection pane="bottomRight" activeCell="N10" sqref="N10"/>
    </sheetView>
  </sheetViews>
  <sheetFormatPr defaultColWidth="9" defaultRowHeight="13.5"/>
  <cols>
    <col min="1" max="1" width="6.75" style="4" customWidth="1"/>
    <col min="2" max="2" width="7.25" style="5" customWidth="1"/>
    <col min="3" max="3" width="6.625" style="5" customWidth="1"/>
    <col min="4" max="30" width="6.625" style="4" customWidth="1"/>
    <col min="31" max="35" width="4.875" style="4" customWidth="1"/>
    <col min="36" max="36" width="4.75" style="4" customWidth="1"/>
    <col min="37" max="37" width="9" style="4"/>
    <col min="38" max="50" width="9" style="4" hidden="1" customWidth="1"/>
    <col min="51" max="16384" width="9" style="4"/>
  </cols>
  <sheetData>
    <row r="1" spans="1:42" ht="39.75" customHeight="1">
      <c r="A1" s="8" t="s">
        <v>16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02"/>
      <c r="V1" s="103" t="s">
        <v>57</v>
      </c>
      <c r="W1" s="107"/>
      <c r="X1" s="110"/>
      <c r="Z1" s="116"/>
      <c r="AA1" s="116"/>
      <c r="AB1" s="116"/>
      <c r="AC1" s="116"/>
      <c r="AD1" s="116"/>
      <c r="AE1" s="116"/>
      <c r="AF1" s="116"/>
      <c r="AG1" s="171" t="s">
        <v>78</v>
      </c>
      <c r="AH1" s="185"/>
      <c r="AI1" s="185"/>
      <c r="AJ1" s="202"/>
    </row>
    <row r="2" spans="1:42" ht="16.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26"/>
      <c r="AD2" s="126"/>
      <c r="AE2" s="126"/>
      <c r="AF2" s="126"/>
      <c r="AG2" s="126"/>
      <c r="AH2" s="126"/>
      <c r="AI2" s="126"/>
      <c r="AJ2" s="203"/>
    </row>
    <row r="3" spans="1:42" ht="6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204"/>
    </row>
    <row r="4" spans="1:42" ht="19.5" customHeight="1">
      <c r="A4" s="9"/>
      <c r="B4" s="22"/>
      <c r="C4" s="41"/>
      <c r="D4" s="65" t="s">
        <v>34</v>
      </c>
      <c r="E4" s="71"/>
      <c r="F4" s="71"/>
      <c r="G4" s="81">
        <v>45383</v>
      </c>
      <c r="H4" s="81"/>
      <c r="I4" s="81"/>
      <c r="J4" s="81"/>
      <c r="K4" s="89"/>
      <c r="L4" s="92" t="s">
        <v>30</v>
      </c>
      <c r="M4" s="93"/>
      <c r="N4" s="65" t="s">
        <v>41</v>
      </c>
      <c r="O4" s="71"/>
      <c r="P4" s="71"/>
      <c r="Q4" s="81">
        <v>45747</v>
      </c>
      <c r="R4" s="81"/>
      <c r="S4" s="81"/>
      <c r="T4" s="81"/>
      <c r="U4" s="89"/>
      <c r="V4" s="9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</row>
    <row r="5" spans="1:42" ht="19.5" customHeight="1">
      <c r="A5" s="9"/>
      <c r="B5" s="22"/>
      <c r="C5" s="44"/>
      <c r="D5" s="66"/>
      <c r="E5" s="72"/>
      <c r="F5" s="72"/>
      <c r="G5" s="82"/>
      <c r="H5" s="82"/>
      <c r="I5" s="82"/>
      <c r="J5" s="82"/>
      <c r="K5" s="90"/>
      <c r="L5" s="92"/>
      <c r="M5" s="93"/>
      <c r="N5" s="66"/>
      <c r="O5" s="72"/>
      <c r="P5" s="72"/>
      <c r="Q5" s="82"/>
      <c r="R5" s="82"/>
      <c r="S5" s="82"/>
      <c r="T5" s="82"/>
      <c r="U5" s="90"/>
      <c r="V5" s="9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</row>
    <row r="6" spans="1:42" ht="14.25" customHeight="1">
      <c r="A6" s="9"/>
      <c r="B6" s="23"/>
      <c r="C6" s="23"/>
      <c r="D6" s="23"/>
      <c r="E6" s="23"/>
      <c r="F6" s="23"/>
      <c r="G6" s="83"/>
      <c r="H6" s="83"/>
      <c r="I6" s="83"/>
      <c r="J6" s="83"/>
      <c r="K6" s="23"/>
      <c r="L6" s="23"/>
      <c r="M6" s="23"/>
      <c r="N6" s="23"/>
      <c r="O6" s="23"/>
      <c r="P6" s="23"/>
      <c r="Q6" s="83"/>
      <c r="R6" s="83"/>
      <c r="S6" s="83"/>
      <c r="T6" s="83"/>
      <c r="U6" s="83"/>
      <c r="V6" s="9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</row>
    <row r="7" spans="1:42" ht="16.5" customHeight="1">
      <c r="B7" s="24" t="s">
        <v>15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94"/>
      <c r="O7" s="98"/>
      <c r="P7" s="98"/>
      <c r="Q7" s="98"/>
      <c r="R7" s="98"/>
      <c r="S7" s="98"/>
      <c r="T7" s="98"/>
      <c r="U7" s="98"/>
      <c r="V7" s="98"/>
      <c r="W7" s="108"/>
      <c r="X7" s="108"/>
      <c r="Y7" s="108"/>
      <c r="Z7" s="12"/>
      <c r="AA7" s="30"/>
      <c r="AB7" s="30"/>
      <c r="AC7" s="30"/>
      <c r="AD7" s="127"/>
      <c r="AE7" s="137" t="s">
        <v>49</v>
      </c>
      <c r="AF7" s="157"/>
      <c r="AG7" s="172"/>
      <c r="AH7" s="186" t="s">
        <v>51</v>
      </c>
      <c r="AI7" s="194"/>
      <c r="AJ7" s="205"/>
    </row>
    <row r="8" spans="1:42" ht="16.5" customHeight="1">
      <c r="B8" s="25" t="s">
        <v>42</v>
      </c>
      <c r="C8" s="46"/>
      <c r="D8" s="46"/>
      <c r="E8" s="73"/>
      <c r="F8" s="25" t="s">
        <v>59</v>
      </c>
      <c r="G8" s="46"/>
      <c r="H8" s="46"/>
      <c r="I8" s="46"/>
      <c r="J8" s="46"/>
      <c r="K8" s="46"/>
      <c r="L8" s="46"/>
      <c r="M8" s="46"/>
      <c r="N8" s="73"/>
      <c r="O8" s="99"/>
      <c r="P8" s="99"/>
      <c r="Q8" s="9"/>
      <c r="R8" s="9"/>
      <c r="S8" s="9"/>
      <c r="T8" s="100" t="s">
        <v>38</v>
      </c>
      <c r="Z8" s="117"/>
      <c r="AA8" s="60"/>
      <c r="AB8" s="60"/>
      <c r="AC8" s="60"/>
      <c r="AD8" s="128"/>
      <c r="AE8" s="138"/>
      <c r="AF8" s="158"/>
      <c r="AG8" s="173"/>
      <c r="AH8" s="187"/>
      <c r="AI8" s="195"/>
      <c r="AJ8" s="206"/>
    </row>
    <row r="9" spans="1:42" ht="16.5" customHeight="1">
      <c r="B9" s="26" t="s">
        <v>44</v>
      </c>
      <c r="C9" s="47" t="s">
        <v>14</v>
      </c>
      <c r="D9" s="67" t="s">
        <v>7</v>
      </c>
      <c r="E9" s="74"/>
      <c r="F9" s="78" t="s">
        <v>53</v>
      </c>
      <c r="G9" s="48" t="s">
        <v>14</v>
      </c>
      <c r="H9" s="68" t="s">
        <v>62</v>
      </c>
      <c r="I9" s="85"/>
      <c r="J9" s="85"/>
      <c r="K9" s="85"/>
      <c r="L9" s="85"/>
      <c r="M9" s="85"/>
      <c r="N9" s="95"/>
      <c r="O9" s="9"/>
      <c r="P9" s="9"/>
      <c r="Q9" s="9"/>
      <c r="R9" s="9"/>
      <c r="S9" s="9"/>
      <c r="T9" s="101"/>
      <c r="U9" s="101"/>
      <c r="V9" s="104" t="s">
        <v>49</v>
      </c>
      <c r="W9" s="104"/>
      <c r="X9" s="111" t="s">
        <v>51</v>
      </c>
      <c r="Y9" s="114"/>
      <c r="Z9" s="118" t="s">
        <v>70</v>
      </c>
      <c r="AA9" s="122"/>
      <c r="AB9" s="122"/>
      <c r="AC9" s="122"/>
      <c r="AD9" s="129"/>
      <c r="AE9" s="139" t="str">
        <f>IF(AE21&gt;=0,IF(COUNTIF(AG20:AG135,"休暇不足")&gt;=1,"休暇不足","クリア"),0)</f>
        <v>クリア</v>
      </c>
      <c r="AF9" s="159"/>
      <c r="AG9" s="174"/>
      <c r="AH9" s="188" t="str">
        <f>IF(AH21&gt;=0,IF(COUNTIF(AJ20:AJ135,"未達成")&gt;=1,"未達成","達成"),0)</f>
        <v>達成</v>
      </c>
      <c r="AI9" s="188"/>
      <c r="AJ9" s="207"/>
    </row>
    <row r="10" spans="1:42" ht="16.5" customHeight="1">
      <c r="B10" s="27"/>
      <c r="C10" s="48"/>
      <c r="D10" s="68"/>
      <c r="E10" s="75"/>
      <c r="F10" s="78" t="s">
        <v>56</v>
      </c>
      <c r="G10" s="48" t="s">
        <v>14</v>
      </c>
      <c r="H10" s="68" t="s">
        <v>63</v>
      </c>
      <c r="I10" s="85"/>
      <c r="J10" s="85"/>
      <c r="K10" s="85"/>
      <c r="L10" s="85"/>
      <c r="M10" s="85"/>
      <c r="N10" s="95"/>
      <c r="T10" s="101" t="s">
        <v>68</v>
      </c>
      <c r="U10" s="101"/>
      <c r="V10" s="105">
        <f>AE20+AE26+AE32+AE38+AE44+AE50+AE56+AE62+AE68+AE74+AE80+AE86+AE92+AE98+AE104+AE110+AE116+AE122+AE128+AE134</f>
        <v>0</v>
      </c>
      <c r="W10" s="105"/>
      <c r="X10" s="111">
        <f>AH20+AH26+AH32+AH38+AH44+AH50+AH56+AH62+AH68+AH74+AH80+AH86+AH92+AH98+AH104+AH110+AH116+AH122+AH128+AH134</f>
        <v>0</v>
      </c>
      <c r="Y10" s="114"/>
      <c r="Z10" s="119"/>
      <c r="AA10" s="123"/>
      <c r="AB10" s="123"/>
      <c r="AC10" s="123"/>
      <c r="AD10" s="130"/>
      <c r="AE10" s="140"/>
      <c r="AF10" s="160"/>
      <c r="AG10" s="175"/>
      <c r="AH10" s="189"/>
      <c r="AI10" s="189"/>
      <c r="AJ10" s="208"/>
    </row>
    <row r="11" spans="1:42" ht="16.5" customHeight="1">
      <c r="B11" s="27" t="s">
        <v>25</v>
      </c>
      <c r="C11" s="48" t="s">
        <v>14</v>
      </c>
      <c r="D11" s="68" t="s">
        <v>25</v>
      </c>
      <c r="E11" s="75"/>
      <c r="F11" s="79" t="s">
        <v>12</v>
      </c>
      <c r="G11" s="48" t="s">
        <v>14</v>
      </c>
      <c r="H11" s="68" t="s">
        <v>50</v>
      </c>
      <c r="I11" s="85"/>
      <c r="J11" s="85"/>
      <c r="K11" s="85"/>
      <c r="L11" s="85"/>
      <c r="M11" s="85"/>
      <c r="N11" s="95"/>
      <c r="T11" s="101" t="s">
        <v>22</v>
      </c>
      <c r="U11" s="101"/>
      <c r="V11" s="105">
        <f>AF20+AF26+AF32+AF38+AF44+AF50+AF56+AF62+AF68+AF74+AF80+AF86+AF92+AF98+AF104+AF110+AF116+AF122+AF128+AF134</f>
        <v>0</v>
      </c>
      <c r="W11" s="105"/>
      <c r="X11" s="111">
        <f>AI20+AI26+AI32+AI38+AI44+AI50+AI56+AI62+AI68+AI74+AI80+AI86+AI92+AI98+AI104+AI110+AI116+AI122+AI128+AI134</f>
        <v>0</v>
      </c>
      <c r="Y11" s="114"/>
      <c r="Z11" s="118" t="s">
        <v>71</v>
      </c>
      <c r="AA11" s="122"/>
      <c r="AB11" s="122"/>
      <c r="AC11" s="122"/>
      <c r="AD11" s="129"/>
      <c r="AE11" s="141" t="str">
        <f>IF(V12&gt;=0.285,"クリア","休暇不足")</f>
        <v>休暇不足</v>
      </c>
      <c r="AF11" s="62"/>
      <c r="AG11" s="176"/>
      <c r="AH11" s="190" t="str">
        <f>IF(X12&gt;=0.285,"達成","未達成")</f>
        <v>未達成</v>
      </c>
      <c r="AI11" s="190"/>
      <c r="AJ11" s="209"/>
      <c r="AM11" s="215" t="str">
        <f>IFERROR(VLOOKUP(G4,[1]DAY!$A$2:$E$1096,4,0),0)</f>
        <v>月</v>
      </c>
    </row>
    <row r="12" spans="1:42" ht="16.5" customHeight="1">
      <c r="A12" s="10"/>
      <c r="B12" s="28"/>
      <c r="C12" s="49"/>
      <c r="D12" s="69"/>
      <c r="E12" s="76"/>
      <c r="F12" s="80"/>
      <c r="G12" s="49"/>
      <c r="H12" s="68" t="s">
        <v>17</v>
      </c>
      <c r="I12" s="86"/>
      <c r="J12" s="86"/>
      <c r="K12" s="86"/>
      <c r="L12" s="86"/>
      <c r="M12" s="86"/>
      <c r="N12" s="96"/>
      <c r="O12" s="97"/>
      <c r="P12" s="97"/>
      <c r="Q12" s="97"/>
      <c r="T12" s="101" t="s">
        <v>20</v>
      </c>
      <c r="U12" s="101"/>
      <c r="V12" s="106">
        <f>IFERROR(ROUND(V11/V10,4),0)</f>
        <v>0</v>
      </c>
      <c r="W12" s="106"/>
      <c r="X12" s="112">
        <f>IFERROR(ROUND(X11/X10,4),0)</f>
        <v>0</v>
      </c>
      <c r="Y12" s="115"/>
      <c r="Z12" s="120"/>
      <c r="AA12" s="124"/>
      <c r="AB12" s="124"/>
      <c r="AC12" s="124"/>
      <c r="AD12" s="131"/>
      <c r="AE12" s="142"/>
      <c r="AF12" s="161"/>
      <c r="AG12" s="177"/>
      <c r="AH12" s="191"/>
      <c r="AI12" s="191"/>
      <c r="AJ12" s="210"/>
    </row>
    <row r="13" spans="1:42" ht="18.75" customHeight="1">
      <c r="A13" s="11"/>
      <c r="B13" s="29"/>
      <c r="C13" s="50"/>
      <c r="D13" s="50"/>
      <c r="E13" s="29"/>
      <c r="F13" s="29"/>
      <c r="G13" s="84"/>
      <c r="H13" s="50"/>
      <c r="I13" s="50"/>
      <c r="J13" s="50"/>
      <c r="K13" s="50"/>
      <c r="L13" s="50"/>
      <c r="M13" s="50"/>
      <c r="N13" s="97"/>
      <c r="O13" s="97"/>
      <c r="P13" s="97"/>
      <c r="Q13" s="97"/>
      <c r="R13" s="97"/>
      <c r="S13" s="97"/>
      <c r="T13" s="97"/>
      <c r="U13" s="97"/>
      <c r="V13" s="97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</row>
    <row r="14" spans="1:42" ht="29.25" customHeight="1">
      <c r="A14" s="12"/>
      <c r="B14" s="30"/>
      <c r="C14" s="51" t="s">
        <v>52</v>
      </c>
      <c r="D14" s="51"/>
      <c r="E14" s="51"/>
      <c r="F14" s="51"/>
      <c r="G14" s="51"/>
      <c r="H14" s="51"/>
      <c r="I14" s="51"/>
      <c r="J14" s="51" t="s">
        <v>64</v>
      </c>
      <c r="K14" s="51"/>
      <c r="L14" s="51"/>
      <c r="M14" s="51"/>
      <c r="N14" s="51"/>
      <c r="O14" s="51"/>
      <c r="P14" s="51"/>
      <c r="Q14" s="51" t="s">
        <v>3</v>
      </c>
      <c r="R14" s="51"/>
      <c r="S14" s="51"/>
      <c r="T14" s="51"/>
      <c r="U14" s="51"/>
      <c r="V14" s="51"/>
      <c r="W14" s="51"/>
      <c r="X14" s="51" t="s">
        <v>69</v>
      </c>
      <c r="Y14" s="51"/>
      <c r="Z14" s="51"/>
      <c r="AA14" s="51"/>
      <c r="AB14" s="51"/>
      <c r="AC14" s="51"/>
      <c r="AD14" s="132"/>
      <c r="AE14" s="143" t="s">
        <v>49</v>
      </c>
      <c r="AF14" s="162"/>
      <c r="AG14" s="178"/>
      <c r="AH14" s="192" t="s">
        <v>51</v>
      </c>
      <c r="AI14" s="196"/>
      <c r="AJ14" s="211"/>
    </row>
    <row r="15" spans="1:42" ht="29.25" customHeight="1">
      <c r="A15" s="13"/>
      <c r="B15" s="31"/>
      <c r="C15" s="52">
        <v>1</v>
      </c>
      <c r="D15" s="52">
        <v>2</v>
      </c>
      <c r="E15" s="52">
        <v>3</v>
      </c>
      <c r="F15" s="52">
        <v>4</v>
      </c>
      <c r="G15" s="52">
        <v>5</v>
      </c>
      <c r="H15" s="52">
        <v>6</v>
      </c>
      <c r="I15" s="52">
        <v>7</v>
      </c>
      <c r="J15" s="52">
        <v>8</v>
      </c>
      <c r="K15" s="52">
        <v>9</v>
      </c>
      <c r="L15" s="52">
        <v>10</v>
      </c>
      <c r="M15" s="52">
        <v>11</v>
      </c>
      <c r="N15" s="52">
        <v>12</v>
      </c>
      <c r="O15" s="52">
        <v>13</v>
      </c>
      <c r="P15" s="52">
        <v>14</v>
      </c>
      <c r="Q15" s="52">
        <v>15</v>
      </c>
      <c r="R15" s="52">
        <v>16</v>
      </c>
      <c r="S15" s="52">
        <v>17</v>
      </c>
      <c r="T15" s="52">
        <v>18</v>
      </c>
      <c r="U15" s="52">
        <v>19</v>
      </c>
      <c r="V15" s="52">
        <v>20</v>
      </c>
      <c r="W15" s="52">
        <v>21</v>
      </c>
      <c r="X15" s="52">
        <v>22</v>
      </c>
      <c r="Y15" s="52">
        <v>23</v>
      </c>
      <c r="Z15" s="52">
        <v>24</v>
      </c>
      <c r="AA15" s="52">
        <v>25</v>
      </c>
      <c r="AB15" s="52">
        <v>26</v>
      </c>
      <c r="AC15" s="52">
        <v>27</v>
      </c>
      <c r="AD15" s="133">
        <v>28</v>
      </c>
      <c r="AE15" s="144"/>
      <c r="AF15" s="163"/>
      <c r="AG15" s="179"/>
      <c r="AH15" s="193"/>
      <c r="AI15" s="197"/>
      <c r="AJ15" s="212"/>
      <c r="AM15" s="216">
        <f>Q4+1</f>
        <v>45748</v>
      </c>
      <c r="AN15" s="219"/>
      <c r="AO15" s="221"/>
      <c r="AP15" s="222"/>
    </row>
    <row r="16" spans="1:42" ht="27.75" customHeight="1">
      <c r="A16" s="14" t="s">
        <v>2</v>
      </c>
      <c r="B16" s="32" t="s">
        <v>31</v>
      </c>
      <c r="C16" s="53">
        <f>IFERROR(VLOOKUP(C160,[1]DAY!$A$2:$E$3000,2,0),0)</f>
        <v>4</v>
      </c>
      <c r="D16" s="53">
        <f>IFERROR(VLOOKUP(D160,[1]DAY!$A$2:$E$3000,2,0),0)</f>
        <v>4</v>
      </c>
      <c r="E16" s="53">
        <f>IFERROR(VLOOKUP(E160,[1]DAY!$A$2:$E$3000,2,0),0)</f>
        <v>4</v>
      </c>
      <c r="F16" s="53">
        <f>IFERROR(VLOOKUP(F160,[1]DAY!$A$2:$E$3000,2,0),0)</f>
        <v>4</v>
      </c>
      <c r="G16" s="53">
        <f>IFERROR(VLOOKUP(G160,[1]DAY!$A$2:$E$3000,2,0),0)</f>
        <v>4</v>
      </c>
      <c r="H16" s="53">
        <f>IFERROR(VLOOKUP(H160,[1]DAY!$A$2:$E$3000,2,0),0)</f>
        <v>4</v>
      </c>
      <c r="I16" s="53">
        <f>IFERROR(VLOOKUP(I160,[1]DAY!$A$2:$E$3000,2,0),0)</f>
        <v>4</v>
      </c>
      <c r="J16" s="53">
        <f>IFERROR(VLOOKUP(J160,[1]DAY!$A$2:$E$3000,2,0),0)</f>
        <v>4</v>
      </c>
      <c r="K16" s="53">
        <f>IFERROR(VLOOKUP(K160,[1]DAY!$A$2:$E$3000,2,0),0)</f>
        <v>4</v>
      </c>
      <c r="L16" s="53">
        <f>IFERROR(VLOOKUP(L160,[1]DAY!$A$2:$E$3000,2,0),0)</f>
        <v>4</v>
      </c>
      <c r="M16" s="53">
        <f>IFERROR(VLOOKUP(M160,[1]DAY!$A$2:$E$3000,2,0),0)</f>
        <v>4</v>
      </c>
      <c r="N16" s="53">
        <f>IFERROR(VLOOKUP(N160,[1]DAY!$A$2:$E$3000,2,0),0)</f>
        <v>4</v>
      </c>
      <c r="O16" s="53">
        <f>IFERROR(VLOOKUP(O160,[1]DAY!$A$2:$E$3000,2,0),0)</f>
        <v>4</v>
      </c>
      <c r="P16" s="53">
        <f>IFERROR(VLOOKUP(P160,[1]DAY!$A$2:$E$3000,2,0),0)</f>
        <v>4</v>
      </c>
      <c r="Q16" s="53">
        <f>IFERROR(VLOOKUP(Q160,[1]DAY!$A$2:$E$3000,2,0),0)</f>
        <v>4</v>
      </c>
      <c r="R16" s="53">
        <f>IFERROR(VLOOKUP(R160,[1]DAY!$A$2:$E$3000,2,0),0)</f>
        <v>4</v>
      </c>
      <c r="S16" s="53">
        <f>IFERROR(VLOOKUP(S160,[1]DAY!$A$2:$E$3000,2,0),0)</f>
        <v>4</v>
      </c>
      <c r="T16" s="53">
        <f>IFERROR(VLOOKUP(T160,[1]DAY!$A$2:$E$3000,2,0),0)</f>
        <v>4</v>
      </c>
      <c r="U16" s="53">
        <f>IFERROR(VLOOKUP(U160,[1]DAY!$A$2:$E$3000,2,0),0)</f>
        <v>4</v>
      </c>
      <c r="V16" s="53">
        <f>IFERROR(VLOOKUP(V160,[1]DAY!$A$2:$E$3000,2,0),0)</f>
        <v>4</v>
      </c>
      <c r="W16" s="53">
        <f>IFERROR(VLOOKUP(W160,[1]DAY!$A$2:$E$3000,2,0),0)</f>
        <v>4</v>
      </c>
      <c r="X16" s="53">
        <f>IFERROR(VLOOKUP(X160,[1]DAY!$A$2:$E$3000,2,0),0)</f>
        <v>4</v>
      </c>
      <c r="Y16" s="53">
        <f>IFERROR(VLOOKUP(Y160,[1]DAY!$A$2:$E$3000,2,0),0)</f>
        <v>4</v>
      </c>
      <c r="Z16" s="53">
        <f>IFERROR(VLOOKUP(Z160,[1]DAY!$A$2:$E$3000,2,0),0)</f>
        <v>4</v>
      </c>
      <c r="AA16" s="53">
        <f>IFERROR(VLOOKUP(AA160,[1]DAY!$A$2:$E$3000,2,0),0)</f>
        <v>4</v>
      </c>
      <c r="AB16" s="53">
        <f>IFERROR(VLOOKUP(AB160,[1]DAY!$A$2:$E$3000,2,0),0)</f>
        <v>4</v>
      </c>
      <c r="AC16" s="53">
        <f>IFERROR(VLOOKUP(AC160,[1]DAY!$A$2:$E$3000,2,0),0)</f>
        <v>4</v>
      </c>
      <c r="AD16" s="53">
        <f>IFERROR(VLOOKUP(AD160,[1]DAY!$A$2:$E$3000,2,0),0)</f>
        <v>4</v>
      </c>
      <c r="AE16" s="145" t="s">
        <v>68</v>
      </c>
      <c r="AF16" s="164" t="s">
        <v>77</v>
      </c>
      <c r="AG16" s="180" t="s">
        <v>79</v>
      </c>
      <c r="AH16" s="145" t="s">
        <v>68</v>
      </c>
      <c r="AI16" s="164" t="s">
        <v>80</v>
      </c>
      <c r="AJ16" s="180" t="s">
        <v>79</v>
      </c>
    </row>
    <row r="17" spans="1:52" ht="27.75" customHeight="1">
      <c r="A17" s="15"/>
      <c r="B17" s="33" t="s">
        <v>45</v>
      </c>
      <c r="C17" s="54">
        <f>IFERROR(VLOOKUP(C160,[1]DAY!$A$2:$E$3000,3,0),0)</f>
        <v>1</v>
      </c>
      <c r="D17" s="54">
        <f>IFERROR(VLOOKUP(D160,[1]DAY!$A$2:$E$3000,3,0),0)</f>
        <v>2</v>
      </c>
      <c r="E17" s="54">
        <f>IFERROR(VLOOKUP(E160,[1]DAY!$A$2:$E$3000,3,0),0)</f>
        <v>3</v>
      </c>
      <c r="F17" s="54">
        <f>IFERROR(VLOOKUP(F160,[1]DAY!$A$2:$E$3000,3,0),0)</f>
        <v>4</v>
      </c>
      <c r="G17" s="54">
        <f>IFERROR(VLOOKUP(G160,[1]DAY!$A$2:$E$3000,3,0),0)</f>
        <v>5</v>
      </c>
      <c r="H17" s="54">
        <f>IFERROR(VLOOKUP(H160,[1]DAY!$A$2:$E$3000,3,0),0)</f>
        <v>6</v>
      </c>
      <c r="I17" s="54">
        <f>IFERROR(VLOOKUP(I160,[1]DAY!$A$2:$E$3000,3,0),0)</f>
        <v>7</v>
      </c>
      <c r="J17" s="54">
        <f>IFERROR(VLOOKUP(J160,[1]DAY!$A$2:$E$3000,3,0),0)</f>
        <v>8</v>
      </c>
      <c r="K17" s="54">
        <f>IFERROR(VLOOKUP(K160,[1]DAY!$A$2:$E$3000,3,0),0)</f>
        <v>9</v>
      </c>
      <c r="L17" s="54">
        <f>IFERROR(VLOOKUP(L160,[1]DAY!$A$2:$E$3000,3,0),0)</f>
        <v>10</v>
      </c>
      <c r="M17" s="54">
        <f>IFERROR(VLOOKUP(M160,[1]DAY!$A$2:$E$3000,3,0),0)</f>
        <v>11</v>
      </c>
      <c r="N17" s="54">
        <f>IFERROR(VLOOKUP(N160,[1]DAY!$A$2:$E$3000,3,0),0)</f>
        <v>12</v>
      </c>
      <c r="O17" s="54">
        <f>IFERROR(VLOOKUP(O160,[1]DAY!$A$2:$E$3000,3,0),0)</f>
        <v>13</v>
      </c>
      <c r="P17" s="54">
        <f>IFERROR(VLOOKUP(P160,[1]DAY!$A$2:$E$3000,3,0),0)</f>
        <v>14</v>
      </c>
      <c r="Q17" s="54">
        <f>IFERROR(VLOOKUP(Q160,[1]DAY!$A$2:$E$3000,3,0),0)</f>
        <v>15</v>
      </c>
      <c r="R17" s="54">
        <f>IFERROR(VLOOKUP(R160,[1]DAY!$A$2:$E$3000,3,0),0)</f>
        <v>16</v>
      </c>
      <c r="S17" s="54">
        <f>IFERROR(VLOOKUP(S160,[1]DAY!$A$2:$E$3000,3,0),0)</f>
        <v>17</v>
      </c>
      <c r="T17" s="54">
        <f>IFERROR(VLOOKUP(T160,[1]DAY!$A$2:$E$3000,3,0),0)</f>
        <v>18</v>
      </c>
      <c r="U17" s="54">
        <f>IFERROR(VLOOKUP(U160,[1]DAY!$A$2:$E$3000,3,0),0)</f>
        <v>19</v>
      </c>
      <c r="V17" s="54">
        <f>IFERROR(VLOOKUP(V160,[1]DAY!$A$2:$E$3000,3,0),0)</f>
        <v>20</v>
      </c>
      <c r="W17" s="54">
        <f>IFERROR(VLOOKUP(W160,[1]DAY!$A$2:$E$3000,3,0),0)</f>
        <v>21</v>
      </c>
      <c r="X17" s="54">
        <f>IFERROR(VLOOKUP(X160,[1]DAY!$A$2:$E$3000,3,0),0)</f>
        <v>22</v>
      </c>
      <c r="Y17" s="54">
        <f>IFERROR(VLOOKUP(Y160,[1]DAY!$A$2:$E$3000,3,0),0)</f>
        <v>23</v>
      </c>
      <c r="Z17" s="54">
        <f>IFERROR(VLOOKUP(Z160,[1]DAY!$A$2:$E$3000,3,0),0)</f>
        <v>24</v>
      </c>
      <c r="AA17" s="54">
        <f>IFERROR(VLOOKUP(AA160,[1]DAY!$A$2:$E$3000,3,0),0)</f>
        <v>25</v>
      </c>
      <c r="AB17" s="54">
        <f>IFERROR(VLOOKUP(AB160,[1]DAY!$A$2:$E$3000,3,0),0)</f>
        <v>26</v>
      </c>
      <c r="AC17" s="54">
        <f>IFERROR(VLOOKUP(AC160,[1]DAY!$A$2:$E$3000,3,0),0)</f>
        <v>27</v>
      </c>
      <c r="AD17" s="54">
        <f>IFERROR(VLOOKUP(AD160,[1]DAY!$A$2:$E$3000,3,0),0)</f>
        <v>28</v>
      </c>
      <c r="AE17" s="146"/>
      <c r="AF17" s="165"/>
      <c r="AG17" s="180"/>
      <c r="AH17" s="146"/>
      <c r="AI17" s="165"/>
      <c r="AJ17" s="180"/>
      <c r="AM17" s="218"/>
      <c r="AN17" s="218"/>
      <c r="AQ17" s="30">
        <f>IFERROR(VLOOKUP(AQ161,[1]DAY!$A$2:$E$744,2,0),0)</f>
        <v>0</v>
      </c>
    </row>
    <row r="18" spans="1:52" s="5" customFormat="1" ht="27.75" customHeight="1">
      <c r="A18" s="15"/>
      <c r="B18" s="34" t="s">
        <v>46</v>
      </c>
      <c r="C18" s="55" t="str">
        <f>IFERROR(VLOOKUP(C160,[1]DAY!$A$2:$E$3000,4,0),0)</f>
        <v>月</v>
      </c>
      <c r="D18" s="55" t="str">
        <f>IFERROR(VLOOKUP(D160,[1]DAY!$A$2:$E$3000,4,0),0)</f>
        <v>火</v>
      </c>
      <c r="E18" s="55" t="str">
        <f>IFERROR(VLOOKUP(E160,[1]DAY!$A$2:$E$3000,4,0),0)</f>
        <v>水</v>
      </c>
      <c r="F18" s="55" t="str">
        <f>IFERROR(VLOOKUP(F160,[1]DAY!$A$2:$E$3000,4,0),0)</f>
        <v>木</v>
      </c>
      <c r="G18" s="55" t="str">
        <f>IFERROR(VLOOKUP(G160,[1]DAY!$A$2:$E$3000,4,0),0)</f>
        <v>金</v>
      </c>
      <c r="H18" s="55" t="str">
        <f>IFERROR(VLOOKUP(H160,[1]DAY!$A$2:$E$3000,4,0),0)</f>
        <v>土</v>
      </c>
      <c r="I18" s="55" t="str">
        <f>IFERROR(VLOOKUP(I160,[1]DAY!$A$2:$E$3000,4,0),0)</f>
        <v>日</v>
      </c>
      <c r="J18" s="55" t="str">
        <f>IFERROR(VLOOKUP(J160,[1]DAY!$A$2:$E$3000,4,0),0)</f>
        <v>月</v>
      </c>
      <c r="K18" s="55" t="str">
        <f>IFERROR(VLOOKUP(K160,[1]DAY!$A$2:$E$3000,4,0),0)</f>
        <v>火</v>
      </c>
      <c r="L18" s="55" t="str">
        <f>IFERROR(VLOOKUP(L160,[1]DAY!$A$2:$E$3000,4,0),0)</f>
        <v>水</v>
      </c>
      <c r="M18" s="55" t="str">
        <f>IFERROR(VLOOKUP(M160,[1]DAY!$A$2:$E$3000,4,0),0)</f>
        <v>木</v>
      </c>
      <c r="N18" s="55" t="str">
        <f>IFERROR(VLOOKUP(N160,[1]DAY!$A$2:$E$3000,4,0),0)</f>
        <v>金</v>
      </c>
      <c r="O18" s="55" t="str">
        <f>IFERROR(VLOOKUP(O160,[1]DAY!$A$2:$E$3000,4,0),0)</f>
        <v>土</v>
      </c>
      <c r="P18" s="55" t="str">
        <f>IFERROR(VLOOKUP(P160,[1]DAY!$A$2:$E$3000,4,0),0)</f>
        <v>日</v>
      </c>
      <c r="Q18" s="55" t="str">
        <f>IFERROR(VLOOKUP(Q160,[1]DAY!$A$2:$E$3000,4,0),0)</f>
        <v>月</v>
      </c>
      <c r="R18" s="55" t="str">
        <f>IFERROR(VLOOKUP(R160,[1]DAY!$A$2:$E$3000,4,0),0)</f>
        <v>火</v>
      </c>
      <c r="S18" s="55" t="str">
        <f>IFERROR(VLOOKUP(S160,[1]DAY!$A$2:$E$3000,4,0),0)</f>
        <v>水</v>
      </c>
      <c r="T18" s="55" t="str">
        <f>IFERROR(VLOOKUP(T160,[1]DAY!$A$2:$E$3000,4,0),0)</f>
        <v>木</v>
      </c>
      <c r="U18" s="55" t="str">
        <f>IFERROR(VLOOKUP(U160,[1]DAY!$A$2:$E$3000,4,0),0)</f>
        <v>金</v>
      </c>
      <c r="V18" s="55" t="str">
        <f>IFERROR(VLOOKUP(V160,[1]DAY!$A$2:$E$3000,4,0),0)</f>
        <v>土</v>
      </c>
      <c r="W18" s="55" t="str">
        <f>IFERROR(VLOOKUP(W160,[1]DAY!$A$2:$E$3000,4,0),0)</f>
        <v>日</v>
      </c>
      <c r="X18" s="55" t="str">
        <f>IFERROR(VLOOKUP(X160,[1]DAY!$A$2:$E$3000,4,0),0)</f>
        <v>月</v>
      </c>
      <c r="Y18" s="55" t="str">
        <f>IFERROR(VLOOKUP(Y160,[1]DAY!$A$2:$E$3000,4,0),0)</f>
        <v>火</v>
      </c>
      <c r="Z18" s="55" t="str">
        <f>IFERROR(VLOOKUP(Z160,[1]DAY!$A$2:$E$3000,4,0),0)</f>
        <v>水</v>
      </c>
      <c r="AA18" s="55" t="str">
        <f>IFERROR(VLOOKUP(AA160,[1]DAY!$A$2:$E$3000,4,0),0)</f>
        <v>木</v>
      </c>
      <c r="AB18" s="55" t="str">
        <f>IFERROR(VLOOKUP(AB160,[1]DAY!$A$2:$E$3000,4,0),0)</f>
        <v>金</v>
      </c>
      <c r="AC18" s="55" t="str">
        <f>IFERROR(VLOOKUP(AC160,[1]DAY!$A$2:$E$3000,4,0),0)</f>
        <v>土</v>
      </c>
      <c r="AD18" s="55" t="str">
        <f>IFERROR(VLOOKUP(AD160,[1]DAY!$A$2:$E$3000,4,0),0)</f>
        <v>日</v>
      </c>
      <c r="AE18" s="146"/>
      <c r="AF18" s="165"/>
      <c r="AG18" s="180"/>
      <c r="AH18" s="146"/>
      <c r="AI18" s="165"/>
      <c r="AJ18" s="180"/>
      <c r="AK18" s="5"/>
      <c r="AL18" s="4"/>
      <c r="AM18" s="218"/>
      <c r="AN18" s="218"/>
      <c r="AO18" s="4"/>
      <c r="AP18" s="4"/>
      <c r="AQ18" s="60">
        <f>IFERROR(VLOOKUP(AQ161,[1]DAY!$A$2:$E$744,3,0),0)</f>
        <v>0</v>
      </c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88.5" customHeight="1">
      <c r="A19" s="15"/>
      <c r="B19" s="35" t="s">
        <v>47</v>
      </c>
      <c r="C19" s="56" t="str">
        <f>IFERROR(VLOOKUP(C160,[1]DAY!$A$2:$E$3000,5,0),0)</f>
        <v/>
      </c>
      <c r="D19" s="56" t="str">
        <f>IFERROR(VLOOKUP(D160,[1]DAY!$A$2:$E$3000,5,0),0)</f>
        <v/>
      </c>
      <c r="E19" s="56" t="str">
        <f>IFERROR(VLOOKUP(E160,[1]DAY!$A$2:$E$3000,5,0),0)</f>
        <v/>
      </c>
      <c r="F19" s="56" t="str">
        <f>IFERROR(VLOOKUP(F160,[1]DAY!$A$2:$E$3000,5,0),0)</f>
        <v/>
      </c>
      <c r="G19" s="56" t="str">
        <f>IFERROR(VLOOKUP(G160,[1]DAY!$A$2:$E$3000,5,0),0)</f>
        <v/>
      </c>
      <c r="H19" s="56" t="str">
        <f>IFERROR(VLOOKUP(H160,[1]DAY!$A$2:$E$3000,5,0),0)</f>
        <v/>
      </c>
      <c r="I19" s="56" t="str">
        <f>IFERROR(VLOOKUP(I160,[1]DAY!$A$2:$E$3000,5,0),0)</f>
        <v/>
      </c>
      <c r="J19" s="56" t="str">
        <f>IFERROR(VLOOKUP(J160,[1]DAY!$A$2:$E$3000,5,0),0)</f>
        <v/>
      </c>
      <c r="K19" s="56" t="str">
        <f>IFERROR(VLOOKUP(K160,[1]DAY!$A$2:$E$3000,5,0),0)</f>
        <v/>
      </c>
      <c r="L19" s="56" t="str">
        <f>IFERROR(VLOOKUP(L160,[1]DAY!$A$2:$E$3000,5,0),0)</f>
        <v/>
      </c>
      <c r="M19" s="56" t="str">
        <f>IFERROR(VLOOKUP(M160,[1]DAY!$A$2:$E$3000,5,0),0)</f>
        <v/>
      </c>
      <c r="N19" s="56" t="str">
        <f>IFERROR(VLOOKUP(N160,[1]DAY!$A$2:$E$3000,5,0),0)</f>
        <v/>
      </c>
      <c r="O19" s="56" t="str">
        <f>IFERROR(VLOOKUP(O160,[1]DAY!$A$2:$E$3000,5,0),0)</f>
        <v/>
      </c>
      <c r="P19" s="56" t="str">
        <f>IFERROR(VLOOKUP(P160,[1]DAY!$A$2:$E$3000,5,0),0)</f>
        <v/>
      </c>
      <c r="Q19" s="56" t="str">
        <f>IFERROR(VLOOKUP(Q160,[1]DAY!$A$2:$E$3000,5,0),0)</f>
        <v/>
      </c>
      <c r="R19" s="56" t="str">
        <f>IFERROR(VLOOKUP(R160,[1]DAY!$A$2:$E$3000,5,0),0)</f>
        <v/>
      </c>
      <c r="S19" s="56" t="str">
        <f>IFERROR(VLOOKUP(S160,[1]DAY!$A$2:$E$3000,5,0),0)</f>
        <v/>
      </c>
      <c r="T19" s="56" t="str">
        <f>IFERROR(VLOOKUP(T160,[1]DAY!$A$2:$E$3000,5,0),0)</f>
        <v/>
      </c>
      <c r="U19" s="56" t="str">
        <f>IFERROR(VLOOKUP(U160,[1]DAY!$A$2:$E$3000,5,0),0)</f>
        <v/>
      </c>
      <c r="V19" s="56" t="str">
        <f>IFERROR(VLOOKUP(V160,[1]DAY!$A$2:$E$3000,5,0),0)</f>
        <v/>
      </c>
      <c r="W19" s="56" t="str">
        <f>IFERROR(VLOOKUP(W160,[1]DAY!$A$2:$E$3000,5,0),0)</f>
        <v/>
      </c>
      <c r="X19" s="56" t="str">
        <f>IFERROR(VLOOKUP(X160,[1]DAY!$A$2:$E$3000,5,0),0)</f>
        <v/>
      </c>
      <c r="Y19" s="56" t="str">
        <f>IFERROR(VLOOKUP(Y160,[1]DAY!$A$2:$E$3000,5,0),0)</f>
        <v/>
      </c>
      <c r="Z19" s="56" t="str">
        <f>IFERROR(VLOOKUP(Z160,[1]DAY!$A$2:$E$3000,5,0),0)</f>
        <v/>
      </c>
      <c r="AA19" s="56" t="str">
        <f>IFERROR(VLOOKUP(AA160,[1]DAY!$A$2:$E$3000,5,0),0)</f>
        <v/>
      </c>
      <c r="AB19" s="56" t="str">
        <f>IFERROR(VLOOKUP(AB160,[1]DAY!$A$2:$E$3000,5,0),0)</f>
        <v/>
      </c>
      <c r="AC19" s="56" t="str">
        <f>IFERROR(VLOOKUP(AC160,[1]DAY!$A$2:$E$3000,5,0),0)</f>
        <v/>
      </c>
      <c r="AD19" s="56" t="str">
        <f>IFERROR(VLOOKUP(AD160,[1]DAY!$A$2:$E$3000,5,0),0)</f>
        <v/>
      </c>
      <c r="AE19" s="146"/>
      <c r="AF19" s="165"/>
      <c r="AG19" s="181"/>
      <c r="AH19" s="146"/>
      <c r="AI19" s="165"/>
      <c r="AJ19" s="181"/>
      <c r="AM19" s="218"/>
      <c r="AN19" s="218"/>
      <c r="AQ19" s="60">
        <f>IFERROR(VLOOKUP(AQ161,[1]DAY!$A$2:$E$744,4,0),0)</f>
        <v>0</v>
      </c>
    </row>
    <row r="20" spans="1:52" ht="27.75" customHeight="1">
      <c r="A20" s="15"/>
      <c r="B20" s="36" t="s">
        <v>49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147">
        <f>IF(COUNT(C20:AD20)=0,+(COUNTIF(C20:AD20,"作業"))+(COUNTIF(C20:AD20,"休日")),"")</f>
        <v>0</v>
      </c>
      <c r="AF20" s="166">
        <f>IF(+COUNT(C20:AD20)=0,(COUNTIF(C20:AD20,"休日")),"")</f>
        <v>0</v>
      </c>
      <c r="AG20" s="182">
        <f>IFERROR(IF(COUNTA(C20:AD20)=0,0,IF(COUNTA(C20:AD20)&lt;28,$F$150,IF(AM21&gt;0.284,$F$148,$F$149))),0)</f>
        <v>0</v>
      </c>
      <c r="AH20" s="147">
        <f>IF(COUNT(C21:AD21)=0,+(COUNTIF(C21:AD21,"作業"))+(COUNTIF(C21:AD21,"休日")),"")</f>
        <v>0</v>
      </c>
      <c r="AI20" s="166">
        <f>IF(COUNT(C21:AD21)=0,(COUNTIF(C21:AD21,"休日")),"")</f>
        <v>0</v>
      </c>
      <c r="AJ20" s="182">
        <f>IFERROR(IF(COUNTA(C21:AD21)=0,0,IF(COUNTA(C21:AD21)&lt;28,$F$150,IF(AN21&gt;0.284,$F$146,$F$147))),0)</f>
        <v>0</v>
      </c>
      <c r="AL20" s="6"/>
      <c r="AM20" s="218"/>
      <c r="AN20" s="218"/>
      <c r="AO20" s="6"/>
      <c r="AP20" s="6"/>
      <c r="AQ20" s="135">
        <f>IFERROR(VLOOKUP(AQ161,[1]DAY!$A$2:$E$744,5,0),0)</f>
        <v>0</v>
      </c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27.75" customHeight="1">
      <c r="A21" s="16"/>
      <c r="B21" s="37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148">
        <f>IFERROR(AM21,0)</f>
        <v>0</v>
      </c>
      <c r="AF21" s="167"/>
      <c r="AG21" s="183"/>
      <c r="AH21" s="148">
        <f>IFERROR(AN21,0)</f>
        <v>0</v>
      </c>
      <c r="AI21" s="167"/>
      <c r="AJ21" s="183"/>
      <c r="AM21" s="217" t="e">
        <f>ROUND(AF20/AE20,3)</f>
        <v>#DIV/0!</v>
      </c>
      <c r="AN21" s="220" t="e">
        <f>ROUND(AI20/AH20,3)</f>
        <v>#DIV/0!</v>
      </c>
      <c r="AQ21" s="223">
        <f>IFERROR(VLOOKUP(AQ161,[1]DAY!$A$2:$E$744,6,0),0)</f>
        <v>0</v>
      </c>
    </row>
    <row r="22" spans="1:52" s="6" customFormat="1" ht="27.75" customHeight="1">
      <c r="A22" s="14" t="s">
        <v>11</v>
      </c>
      <c r="B22" s="32" t="s">
        <v>31</v>
      </c>
      <c r="C22" s="53">
        <f>IFERROR(VLOOKUP(C161,[1]DAY!$A$2:$E$3000,2,0),0)</f>
        <v>4</v>
      </c>
      <c r="D22" s="53">
        <f>IFERROR(VLOOKUP(D161,[1]DAY!$A$2:$E$3000,2,0),0)</f>
        <v>4</v>
      </c>
      <c r="E22" s="53">
        <f>IFERROR(VLOOKUP(E161,[1]DAY!$A$2:$E$3000,2,0),0)</f>
        <v>5</v>
      </c>
      <c r="F22" s="53">
        <f>IFERROR(VLOOKUP(F161,[1]DAY!$A$2:$E$3000,2,0),0)</f>
        <v>5</v>
      </c>
      <c r="G22" s="53">
        <f>IFERROR(VLOOKUP(G161,[1]DAY!$A$2:$E$3000,2,0),0)</f>
        <v>5</v>
      </c>
      <c r="H22" s="53">
        <f>IFERROR(VLOOKUP(H161,[1]DAY!$A$2:$E$3000,2,0),0)</f>
        <v>5</v>
      </c>
      <c r="I22" s="53">
        <f>IFERROR(VLOOKUP(I161,[1]DAY!$A$2:$E$3000,2,0),0)</f>
        <v>5</v>
      </c>
      <c r="J22" s="53">
        <f>IFERROR(VLOOKUP(J161,[1]DAY!$A$2:$E$3000,2,0),0)</f>
        <v>5</v>
      </c>
      <c r="K22" s="53">
        <f>IFERROR(VLOOKUP(K161,[1]DAY!$A$2:$E$3000,2,0),0)</f>
        <v>5</v>
      </c>
      <c r="L22" s="53">
        <f>IFERROR(VLOOKUP(L161,[1]DAY!$A$2:$E$3000,2,0),0)</f>
        <v>5</v>
      </c>
      <c r="M22" s="53">
        <f>IFERROR(VLOOKUP(M161,[1]DAY!$A$2:$E$3000,2,0),0)</f>
        <v>5</v>
      </c>
      <c r="N22" s="53">
        <f>IFERROR(VLOOKUP(N161,[1]DAY!$A$2:$E$3000,2,0),0)</f>
        <v>5</v>
      </c>
      <c r="O22" s="53">
        <f>IFERROR(VLOOKUP(O161,[1]DAY!$A$2:$E$3000,2,0),0)</f>
        <v>5</v>
      </c>
      <c r="P22" s="53">
        <f>IFERROR(VLOOKUP(P161,[1]DAY!$A$2:$E$3000,2,0),0)</f>
        <v>5</v>
      </c>
      <c r="Q22" s="53">
        <f>IFERROR(VLOOKUP(Q161,[1]DAY!$A$2:$E$3000,2,0),0)</f>
        <v>5</v>
      </c>
      <c r="R22" s="53">
        <f>IFERROR(VLOOKUP(R161,[1]DAY!$A$2:$E$3000,2,0),0)</f>
        <v>5</v>
      </c>
      <c r="S22" s="53">
        <f>IFERROR(VLOOKUP(S161,[1]DAY!$A$2:$E$3000,2,0),0)</f>
        <v>5</v>
      </c>
      <c r="T22" s="53">
        <f>IFERROR(VLOOKUP(T161,[1]DAY!$A$2:$E$3000,2,0),0)</f>
        <v>5</v>
      </c>
      <c r="U22" s="53">
        <f>IFERROR(VLOOKUP(U161,[1]DAY!$A$2:$E$3000,2,0),0)</f>
        <v>5</v>
      </c>
      <c r="V22" s="53">
        <f>IFERROR(VLOOKUP(V161,[1]DAY!$A$2:$E$3000,2,0),0)</f>
        <v>5</v>
      </c>
      <c r="W22" s="53">
        <f>IFERROR(VLOOKUP(W161,[1]DAY!$A$2:$E$3000,2,0),0)</f>
        <v>5</v>
      </c>
      <c r="X22" s="53">
        <f>IFERROR(VLOOKUP(X161,[1]DAY!$A$2:$E$3000,2,0),0)</f>
        <v>5</v>
      </c>
      <c r="Y22" s="53">
        <f>IFERROR(VLOOKUP(Y161,[1]DAY!$A$2:$E$3000,2,0),0)</f>
        <v>5</v>
      </c>
      <c r="Z22" s="53">
        <f>IFERROR(VLOOKUP(Z161,[1]DAY!$A$2:$E$3000,2,0),0)</f>
        <v>5</v>
      </c>
      <c r="AA22" s="53">
        <f>IFERROR(VLOOKUP(AA161,[1]DAY!$A$2:$E$3000,2,0),0)</f>
        <v>5</v>
      </c>
      <c r="AB22" s="53">
        <f>IFERROR(VLOOKUP(AB161,[1]DAY!$A$2:$E$3000,2,0),0)</f>
        <v>5</v>
      </c>
      <c r="AC22" s="53">
        <f>IFERROR(VLOOKUP(AC161,[1]DAY!$A$2:$E$3000,2,0),0)</f>
        <v>5</v>
      </c>
      <c r="AD22" s="53">
        <f>IFERROR(VLOOKUP(AD161,[1]DAY!$A$2:$E$3000,2,0),0)</f>
        <v>5</v>
      </c>
      <c r="AE22" s="149" t="s">
        <v>68</v>
      </c>
      <c r="AF22" s="168" t="s">
        <v>77</v>
      </c>
      <c r="AG22" s="180" t="s">
        <v>79</v>
      </c>
      <c r="AH22" s="145" t="s">
        <v>68</v>
      </c>
      <c r="AI22" s="164" t="s">
        <v>80</v>
      </c>
      <c r="AJ22" s="180" t="s">
        <v>79</v>
      </c>
      <c r="AL22" s="4"/>
      <c r="AM22" s="218"/>
      <c r="AN22" s="218"/>
      <c r="AO22" s="4"/>
      <c r="AP22" s="4"/>
      <c r="AQ22" s="224">
        <f>IFERROR(VLOOKUP(AQ161,[1]DAY!$A$2:$E$744,7,0),0)</f>
        <v>0</v>
      </c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27.75" customHeight="1">
      <c r="A23" s="15"/>
      <c r="B23" s="33" t="s">
        <v>45</v>
      </c>
      <c r="C23" s="54">
        <f>IFERROR(VLOOKUP(C161,[1]DAY!$A$2:$E$3000,3,0),0)</f>
        <v>29</v>
      </c>
      <c r="D23" s="54">
        <f>IFERROR(VLOOKUP(D161,[1]DAY!$A$2:$E$3000,3,0),0)</f>
        <v>30</v>
      </c>
      <c r="E23" s="54">
        <f>IFERROR(VLOOKUP(E161,[1]DAY!$A$2:$E$3000,3,0),0)</f>
        <v>1</v>
      </c>
      <c r="F23" s="54">
        <f>IFERROR(VLOOKUP(F161,[1]DAY!$A$2:$E$3000,3,0),0)</f>
        <v>2</v>
      </c>
      <c r="G23" s="54">
        <f>IFERROR(VLOOKUP(G161,[1]DAY!$A$2:$E$3000,3,0),0)</f>
        <v>3</v>
      </c>
      <c r="H23" s="54">
        <f>IFERROR(VLOOKUP(H161,[1]DAY!$A$2:$E$3000,3,0),0)</f>
        <v>4</v>
      </c>
      <c r="I23" s="54">
        <f>IFERROR(VLOOKUP(I161,[1]DAY!$A$2:$E$3000,3,0),0)</f>
        <v>5</v>
      </c>
      <c r="J23" s="54">
        <f>IFERROR(VLOOKUP(J161,[1]DAY!$A$2:$E$3000,3,0),0)</f>
        <v>6</v>
      </c>
      <c r="K23" s="54">
        <f>IFERROR(VLOOKUP(K161,[1]DAY!$A$2:$E$3000,3,0),0)</f>
        <v>7</v>
      </c>
      <c r="L23" s="54">
        <f>IFERROR(VLOOKUP(L161,[1]DAY!$A$2:$E$3000,3,0),0)</f>
        <v>8</v>
      </c>
      <c r="M23" s="54">
        <f>IFERROR(VLOOKUP(M161,[1]DAY!$A$2:$E$3000,3,0),0)</f>
        <v>9</v>
      </c>
      <c r="N23" s="54">
        <f>IFERROR(VLOOKUP(N161,[1]DAY!$A$2:$E$3000,3,0),0)</f>
        <v>10</v>
      </c>
      <c r="O23" s="54">
        <f>IFERROR(VLOOKUP(O161,[1]DAY!$A$2:$E$3000,3,0),0)</f>
        <v>11</v>
      </c>
      <c r="P23" s="54">
        <f>IFERROR(VLOOKUP(P161,[1]DAY!$A$2:$E$3000,3,0),0)</f>
        <v>12</v>
      </c>
      <c r="Q23" s="54">
        <f>IFERROR(VLOOKUP(Q161,[1]DAY!$A$2:$E$3000,3,0),0)</f>
        <v>13</v>
      </c>
      <c r="R23" s="54">
        <f>IFERROR(VLOOKUP(R161,[1]DAY!$A$2:$E$3000,3,0),0)</f>
        <v>14</v>
      </c>
      <c r="S23" s="54">
        <f>IFERROR(VLOOKUP(S161,[1]DAY!$A$2:$E$3000,3,0),0)</f>
        <v>15</v>
      </c>
      <c r="T23" s="54">
        <f>IFERROR(VLOOKUP(T161,[1]DAY!$A$2:$E$3000,3,0),0)</f>
        <v>16</v>
      </c>
      <c r="U23" s="54">
        <f>IFERROR(VLOOKUP(U161,[1]DAY!$A$2:$E$3000,3,0),0)</f>
        <v>17</v>
      </c>
      <c r="V23" s="54">
        <f>IFERROR(VLOOKUP(V161,[1]DAY!$A$2:$E$3000,3,0),0)</f>
        <v>18</v>
      </c>
      <c r="W23" s="54">
        <f>IFERROR(VLOOKUP(W161,[1]DAY!$A$2:$E$3000,3,0),0)</f>
        <v>19</v>
      </c>
      <c r="X23" s="54">
        <f>IFERROR(VLOOKUP(X161,[1]DAY!$A$2:$E$3000,3,0),0)</f>
        <v>20</v>
      </c>
      <c r="Y23" s="54">
        <f>IFERROR(VLOOKUP(Y161,[1]DAY!$A$2:$E$3000,3,0),0)</f>
        <v>21</v>
      </c>
      <c r="Z23" s="54">
        <f>IFERROR(VLOOKUP(Z161,[1]DAY!$A$2:$E$3000,3,0),0)</f>
        <v>22</v>
      </c>
      <c r="AA23" s="54">
        <f>IFERROR(VLOOKUP(AA161,[1]DAY!$A$2:$E$3000,3,0),0)</f>
        <v>23</v>
      </c>
      <c r="AB23" s="54">
        <f>IFERROR(VLOOKUP(AB161,[1]DAY!$A$2:$E$3000,3,0),0)</f>
        <v>24</v>
      </c>
      <c r="AC23" s="54">
        <f>IFERROR(VLOOKUP(AC161,[1]DAY!$A$2:$E$3000,3,0),0)</f>
        <v>25</v>
      </c>
      <c r="AD23" s="134">
        <f>IFERROR(VLOOKUP(AD161,[1]DAY!$A$2:$E$3000,3,0),0)</f>
        <v>26</v>
      </c>
      <c r="AE23" s="146"/>
      <c r="AF23" s="165"/>
      <c r="AG23" s="180"/>
      <c r="AH23" s="146"/>
      <c r="AI23" s="165"/>
      <c r="AJ23" s="180"/>
      <c r="AM23" s="218"/>
      <c r="AN23" s="218"/>
      <c r="AQ23" s="30">
        <f>IFERROR(VLOOKUP(AQ162,[1]DAY!$A$2:$E$744,2,0),0)</f>
        <v>0</v>
      </c>
    </row>
    <row r="24" spans="1:52" ht="27.75" customHeight="1">
      <c r="A24" s="15"/>
      <c r="B24" s="34" t="s">
        <v>46</v>
      </c>
      <c r="C24" s="55" t="str">
        <f>IFERROR(VLOOKUP(C161,[1]DAY!$A$2:$E$3000,4,0),0)</f>
        <v>月</v>
      </c>
      <c r="D24" s="55" t="str">
        <f>IFERROR(VLOOKUP(D161,[1]DAY!$A$2:$E$3000,4,0),0)</f>
        <v>火</v>
      </c>
      <c r="E24" s="55" t="str">
        <f>IFERROR(VLOOKUP(E161,[1]DAY!$A$2:$E$3000,4,0),0)</f>
        <v>水</v>
      </c>
      <c r="F24" s="55" t="str">
        <f>IFERROR(VLOOKUP(F161,[1]DAY!$A$2:$E$3000,4,0),0)</f>
        <v>木</v>
      </c>
      <c r="G24" s="55" t="str">
        <f>IFERROR(VLOOKUP(G161,[1]DAY!$A$2:$E$3000,4,0),0)</f>
        <v>金</v>
      </c>
      <c r="H24" s="55" t="str">
        <f>IFERROR(VLOOKUP(H161,[1]DAY!$A$2:$E$3000,4,0),0)</f>
        <v>土</v>
      </c>
      <c r="I24" s="55" t="str">
        <f>IFERROR(VLOOKUP(I161,[1]DAY!$A$2:$E$3000,4,0),0)</f>
        <v>日</v>
      </c>
      <c r="J24" s="55" t="str">
        <f>IFERROR(VLOOKUP(J161,[1]DAY!$A$2:$E$3000,4,0),0)</f>
        <v>月</v>
      </c>
      <c r="K24" s="55" t="str">
        <f>IFERROR(VLOOKUP(K161,[1]DAY!$A$2:$E$3000,4,0),0)</f>
        <v>火</v>
      </c>
      <c r="L24" s="55" t="str">
        <f>IFERROR(VLOOKUP(L161,[1]DAY!$A$2:$E$3000,4,0),0)</f>
        <v>水</v>
      </c>
      <c r="M24" s="55" t="str">
        <f>IFERROR(VLOOKUP(M161,[1]DAY!$A$2:$E$3000,4,0),0)</f>
        <v>木</v>
      </c>
      <c r="N24" s="55" t="str">
        <f>IFERROR(VLOOKUP(N161,[1]DAY!$A$2:$E$3000,4,0),0)</f>
        <v>金</v>
      </c>
      <c r="O24" s="55" t="str">
        <f>IFERROR(VLOOKUP(O161,[1]DAY!$A$2:$E$3000,4,0),0)</f>
        <v>土</v>
      </c>
      <c r="P24" s="55" t="str">
        <f>IFERROR(VLOOKUP(P161,[1]DAY!$A$2:$E$3000,4,0),0)</f>
        <v>日</v>
      </c>
      <c r="Q24" s="55" t="str">
        <f>IFERROR(VLOOKUP(Q161,[1]DAY!$A$2:$E$3000,4,0),0)</f>
        <v>月</v>
      </c>
      <c r="R24" s="55" t="str">
        <f>IFERROR(VLOOKUP(R161,[1]DAY!$A$2:$E$3000,4,0),0)</f>
        <v>火</v>
      </c>
      <c r="S24" s="55" t="str">
        <f>IFERROR(VLOOKUP(S161,[1]DAY!$A$2:$E$3000,4,0),0)</f>
        <v>水</v>
      </c>
      <c r="T24" s="55" t="str">
        <f>IFERROR(VLOOKUP(T161,[1]DAY!$A$2:$E$3000,4,0),0)</f>
        <v>木</v>
      </c>
      <c r="U24" s="55" t="str">
        <f>IFERROR(VLOOKUP(U161,[1]DAY!$A$2:$E$3000,4,0),0)</f>
        <v>金</v>
      </c>
      <c r="V24" s="55" t="str">
        <f>IFERROR(VLOOKUP(V161,[1]DAY!$A$2:$E$3000,4,0),0)</f>
        <v>土</v>
      </c>
      <c r="W24" s="55" t="str">
        <f>IFERROR(VLOOKUP(W161,[1]DAY!$A$2:$E$3000,4,0),0)</f>
        <v>日</v>
      </c>
      <c r="X24" s="55" t="str">
        <f>IFERROR(VLOOKUP(X161,[1]DAY!$A$2:$E$3000,4,0),0)</f>
        <v>月</v>
      </c>
      <c r="Y24" s="55" t="str">
        <f>IFERROR(VLOOKUP(Y161,[1]DAY!$A$2:$E$3000,4,0),0)</f>
        <v>火</v>
      </c>
      <c r="Z24" s="55" t="str">
        <f>IFERROR(VLOOKUP(Z161,[1]DAY!$A$2:$E$3000,4,0),0)</f>
        <v>水</v>
      </c>
      <c r="AA24" s="55" t="str">
        <f>IFERROR(VLOOKUP(AA161,[1]DAY!$A$2:$E$3000,4,0),0)</f>
        <v>木</v>
      </c>
      <c r="AB24" s="55" t="str">
        <f>IFERROR(VLOOKUP(AB161,[1]DAY!$A$2:$E$3000,4,0),0)</f>
        <v>金</v>
      </c>
      <c r="AC24" s="55" t="str">
        <f>IFERROR(VLOOKUP(AC161,[1]DAY!$A$2:$E$3000,4,0),0)</f>
        <v>土</v>
      </c>
      <c r="AD24" s="55" t="str">
        <f>IFERROR(VLOOKUP(AD161,[1]DAY!$A$2:$E$3000,4,0),0)</f>
        <v>日</v>
      </c>
      <c r="AE24" s="146"/>
      <c r="AF24" s="165"/>
      <c r="AG24" s="180"/>
      <c r="AH24" s="146"/>
      <c r="AI24" s="165"/>
      <c r="AJ24" s="180"/>
      <c r="AM24" s="218"/>
      <c r="AN24" s="218"/>
      <c r="AQ24" s="60">
        <f>IFERROR(VLOOKUP(AQ162,[1]DAY!$A$2:$E$744,3,0),0)</f>
        <v>0</v>
      </c>
    </row>
    <row r="25" spans="1:52" ht="88.5" customHeight="1">
      <c r="A25" s="15"/>
      <c r="B25" s="35" t="s">
        <v>47</v>
      </c>
      <c r="C25" s="56" t="str">
        <f>IFERROR(VLOOKUP(C161,[1]DAY!$A$2:$E$3000,5,0),0)</f>
        <v>昭和の日</v>
      </c>
      <c r="D25" s="56" t="str">
        <f>IFERROR(VLOOKUP(D161,[1]DAY!$A$2:$E$3000,5,0),0)</f>
        <v/>
      </c>
      <c r="E25" s="56" t="str">
        <f>IFERROR(VLOOKUP(E161,[1]DAY!$A$2:$E$3000,5,0),0)</f>
        <v/>
      </c>
      <c r="F25" s="56" t="str">
        <f>IFERROR(VLOOKUP(F161,[1]DAY!$A$2:$E$3000,5,0),0)</f>
        <v/>
      </c>
      <c r="G25" s="56" t="str">
        <f>IFERROR(VLOOKUP(G161,[1]DAY!$A$2:$E$3000,5,0),0)</f>
        <v>憲法記念日</v>
      </c>
      <c r="H25" s="56" t="str">
        <f>IFERROR(VLOOKUP(H161,[1]DAY!$A$2:$E$3000,5,0),0)</f>
        <v>みどりの日</v>
      </c>
      <c r="I25" s="56" t="str">
        <f>IFERROR(VLOOKUP(I161,[1]DAY!$A$2:$E$3000,5,0),0)</f>
        <v>こどもの日</v>
      </c>
      <c r="J25" s="56" t="str">
        <f>IFERROR(VLOOKUP(J161,[1]DAY!$A$2:$E$3000,5,0),0)</f>
        <v>振替休日</v>
      </c>
      <c r="K25" s="56" t="str">
        <f>IFERROR(VLOOKUP(K161,[1]DAY!$A$2:$E$3000,5,0),0)</f>
        <v/>
      </c>
      <c r="L25" s="56" t="str">
        <f>IFERROR(VLOOKUP(L161,[1]DAY!$A$2:$E$3000,5,0),0)</f>
        <v/>
      </c>
      <c r="M25" s="56" t="str">
        <f>IFERROR(VLOOKUP(M161,[1]DAY!$A$2:$E$3000,5,0),0)</f>
        <v/>
      </c>
      <c r="N25" s="56" t="str">
        <f>IFERROR(VLOOKUP(N161,[1]DAY!$A$2:$E$3000,5,0),0)</f>
        <v/>
      </c>
      <c r="O25" s="56" t="str">
        <f>IFERROR(VLOOKUP(O161,[1]DAY!$A$2:$E$3000,5,0),0)</f>
        <v/>
      </c>
      <c r="P25" s="56" t="str">
        <f>IFERROR(VLOOKUP(P161,[1]DAY!$A$2:$E$3000,5,0),0)</f>
        <v/>
      </c>
      <c r="Q25" s="56" t="str">
        <f>IFERROR(VLOOKUP(Q161,[1]DAY!$A$2:$E$3000,5,0),0)</f>
        <v/>
      </c>
      <c r="R25" s="56" t="str">
        <f>IFERROR(VLOOKUP(R161,[1]DAY!$A$2:$E$3000,5,0),0)</f>
        <v/>
      </c>
      <c r="S25" s="56" t="str">
        <f>IFERROR(VLOOKUP(S161,[1]DAY!$A$2:$E$3000,5,0),0)</f>
        <v/>
      </c>
      <c r="T25" s="56" t="str">
        <f>IFERROR(VLOOKUP(T161,[1]DAY!$A$2:$E$3000,5,0),0)</f>
        <v/>
      </c>
      <c r="U25" s="56" t="str">
        <f>IFERROR(VLOOKUP(U161,[1]DAY!$A$2:$E$3000,5,0),0)</f>
        <v/>
      </c>
      <c r="V25" s="56" t="str">
        <f>IFERROR(VLOOKUP(V161,[1]DAY!$A$2:$E$3000,5,0),0)</f>
        <v/>
      </c>
      <c r="W25" s="56" t="str">
        <f>IFERROR(VLOOKUP(W161,[1]DAY!$A$2:$E$3000,5,0),0)</f>
        <v/>
      </c>
      <c r="X25" s="56" t="str">
        <f>IFERROR(VLOOKUP(X161,[1]DAY!$A$2:$E$3000,5,0),0)</f>
        <v/>
      </c>
      <c r="Y25" s="56" t="str">
        <f>IFERROR(VLOOKUP(Y161,[1]DAY!$A$2:$E$3000,5,0),0)</f>
        <v/>
      </c>
      <c r="Z25" s="56" t="str">
        <f>IFERROR(VLOOKUP(Z161,[1]DAY!$A$2:$E$3000,5,0),0)</f>
        <v/>
      </c>
      <c r="AA25" s="56" t="str">
        <f>IFERROR(VLOOKUP(AA161,[1]DAY!$A$2:$E$3000,5,0),0)</f>
        <v/>
      </c>
      <c r="AB25" s="56" t="str">
        <f>IFERROR(VLOOKUP(AB161,[1]DAY!$A$2:$E$3000,5,0),0)</f>
        <v/>
      </c>
      <c r="AC25" s="56" t="str">
        <f>IFERROR(VLOOKUP(AC161,[1]DAY!$A$2:$E$3000,5,0),0)</f>
        <v/>
      </c>
      <c r="AD25" s="56" t="str">
        <f>IFERROR(VLOOKUP(AD161,[1]DAY!$A$2:$E$3000,5,0),0)</f>
        <v/>
      </c>
      <c r="AE25" s="146"/>
      <c r="AF25" s="165"/>
      <c r="AG25" s="181"/>
      <c r="AH25" s="146"/>
      <c r="AI25" s="165"/>
      <c r="AJ25" s="181"/>
      <c r="AM25" s="214"/>
      <c r="AN25" s="214"/>
      <c r="AQ25" s="60">
        <f>IFERROR(VLOOKUP(AQ162,[1]DAY!$A$2:$E$744,4,0),0)</f>
        <v>0</v>
      </c>
    </row>
    <row r="26" spans="1:52" ht="27.75" customHeight="1">
      <c r="A26" s="15"/>
      <c r="B26" s="36" t="s">
        <v>49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147">
        <f>IF(COUNT(C26:AD26)=0,+(COUNTIF(C26:AD26,"作業"))+(COUNTIF(C26:AD26,"休日")),"")</f>
        <v>0</v>
      </c>
      <c r="AF26" s="166">
        <f>IF(+COUNT(C26:AD26)=0,(COUNTIF(C26:AD26,"休日")),"")</f>
        <v>0</v>
      </c>
      <c r="AG26" s="182">
        <f>IFERROR(IF(COUNTA(C26:AD26)=0,0,IF(COUNTA(C26:AD26)&lt;28,$F$150,IF(AM27&gt;0.284,$F$148,$F$149))),0)</f>
        <v>0</v>
      </c>
      <c r="AH26" s="147">
        <f>IF(COUNT(C27:AD27)=0,+(COUNTIF(C27:AD27,"作業"))+(COUNTIF(C27:AD27,"休日")),"")</f>
        <v>0</v>
      </c>
      <c r="AI26" s="166">
        <f>IF(COUNT(C27:AD27)=0,(COUNTIF(C27:AD27,"休日")),"")</f>
        <v>0</v>
      </c>
      <c r="AJ26" s="182">
        <f>IFERROR(IF(COUNTA(C27:AD27)=0,0,IF(COUNTA(C27:AD27)&lt;28,$F$150,IF(AN27&gt;0.284,$F$146,$F$147))),0)</f>
        <v>0</v>
      </c>
      <c r="AL26" s="6"/>
      <c r="AM26" s="218"/>
      <c r="AN26" s="218"/>
      <c r="AO26" s="6"/>
      <c r="AP26" s="6"/>
      <c r="AQ26" s="135">
        <f>IFERROR(VLOOKUP(AQ162,[1]DAY!$A$2:$E$744,5,0),0)</f>
        <v>0</v>
      </c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27.75" customHeight="1">
      <c r="A27" s="16"/>
      <c r="B27" s="37" t="s">
        <v>51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148">
        <f>IFERROR(AM27,0)</f>
        <v>0</v>
      </c>
      <c r="AF27" s="167"/>
      <c r="AG27" s="183"/>
      <c r="AH27" s="148">
        <f>IFERROR(AN27,0)</f>
        <v>0</v>
      </c>
      <c r="AI27" s="167"/>
      <c r="AJ27" s="183"/>
      <c r="AM27" s="217" t="e">
        <f>ROUND(AF26/AE26,3)</f>
        <v>#DIV/0!</v>
      </c>
      <c r="AN27" s="220" t="e">
        <f>ROUND(AI26/AH26,3)</f>
        <v>#DIV/0!</v>
      </c>
      <c r="AQ27" s="223">
        <f>IFERROR(VLOOKUP(AQ162,[1]DAY!$A$2:$E$744,6,0),0)</f>
        <v>0</v>
      </c>
    </row>
    <row r="28" spans="1:52" s="6" customFormat="1" ht="27.75" customHeight="1">
      <c r="A28" s="14" t="s">
        <v>1</v>
      </c>
      <c r="B28" s="38" t="s">
        <v>31</v>
      </c>
      <c r="C28" s="59">
        <f>IFERROR(VLOOKUP(C162,[1]DAY!$A$2:$E$3000,2,0),0)</f>
        <v>5</v>
      </c>
      <c r="D28" s="59">
        <f>IFERROR(VLOOKUP(D162,[1]DAY!$A$2:$E$3000,2,0),0)</f>
        <v>5</v>
      </c>
      <c r="E28" s="59">
        <f>IFERROR(VLOOKUP(E162,[1]DAY!$A$2:$E$3000,2,0),0)</f>
        <v>5</v>
      </c>
      <c r="F28" s="59">
        <f>IFERROR(VLOOKUP(F162,[1]DAY!$A$2:$E$3000,2,0),0)</f>
        <v>5</v>
      </c>
      <c r="G28" s="59">
        <f>IFERROR(VLOOKUP(G162,[1]DAY!$A$2:$E$3000,2,0),0)</f>
        <v>5</v>
      </c>
      <c r="H28" s="59">
        <f>IFERROR(VLOOKUP(H162,[1]DAY!$A$2:$E$3000,2,0),0)</f>
        <v>6</v>
      </c>
      <c r="I28" s="59">
        <f>IFERROR(VLOOKUP(I162,[1]DAY!$A$2:$E$3000,2,0),0)</f>
        <v>6</v>
      </c>
      <c r="J28" s="59">
        <f>IFERROR(VLOOKUP(J162,[1]DAY!$A$2:$E$3000,2,0),0)</f>
        <v>6</v>
      </c>
      <c r="K28" s="59">
        <f>IFERROR(VLOOKUP(K162,[1]DAY!$A$2:$E$3000,2,0),0)</f>
        <v>6</v>
      </c>
      <c r="L28" s="59">
        <f>IFERROR(VLOOKUP(L162,[1]DAY!$A$2:$E$3000,2,0),0)</f>
        <v>6</v>
      </c>
      <c r="M28" s="59">
        <f>IFERROR(VLOOKUP(M162,[1]DAY!$A$2:$E$3000,2,0),0)</f>
        <v>6</v>
      </c>
      <c r="N28" s="59">
        <f>IFERROR(VLOOKUP(N162,[1]DAY!$A$2:$E$3000,2,0),0)</f>
        <v>6</v>
      </c>
      <c r="O28" s="59">
        <f>IFERROR(VLOOKUP(O162,[1]DAY!$A$2:$E$3000,2,0),0)</f>
        <v>6</v>
      </c>
      <c r="P28" s="59">
        <f>IFERROR(VLOOKUP(P162,[1]DAY!$A$2:$E$3000,2,0),0)</f>
        <v>6</v>
      </c>
      <c r="Q28" s="59">
        <f>IFERROR(VLOOKUP(Q162,[1]DAY!$A$2:$E$3000,2,0),0)</f>
        <v>6</v>
      </c>
      <c r="R28" s="59">
        <f>IFERROR(VLOOKUP(R162,[1]DAY!$A$2:$E$3000,2,0),0)</f>
        <v>6</v>
      </c>
      <c r="S28" s="59">
        <f>IFERROR(VLOOKUP(S162,[1]DAY!$A$2:$E$3000,2,0),0)</f>
        <v>6</v>
      </c>
      <c r="T28" s="59">
        <f>IFERROR(VLOOKUP(T162,[1]DAY!$A$2:$E$3000,2,0),0)</f>
        <v>6</v>
      </c>
      <c r="U28" s="59">
        <f>IFERROR(VLOOKUP(U162,[1]DAY!$A$2:$E$3000,2,0),0)</f>
        <v>6</v>
      </c>
      <c r="V28" s="59">
        <f>IFERROR(VLOOKUP(V162,[1]DAY!$A$2:$E$3000,2,0),0)</f>
        <v>6</v>
      </c>
      <c r="W28" s="59">
        <f>IFERROR(VLOOKUP(W162,[1]DAY!$A$2:$E$3000,2,0),0)</f>
        <v>6</v>
      </c>
      <c r="X28" s="59">
        <f>IFERROR(VLOOKUP(X162,[1]DAY!$A$2:$E$3000,2,0),0)</f>
        <v>6</v>
      </c>
      <c r="Y28" s="59">
        <f>IFERROR(VLOOKUP(Y162,[1]DAY!$A$2:$E$3000,2,0),0)</f>
        <v>6</v>
      </c>
      <c r="Z28" s="59">
        <f>IFERROR(VLOOKUP(Z162,[1]DAY!$A$2:$E$3000,2,0),0)</f>
        <v>6</v>
      </c>
      <c r="AA28" s="59">
        <f>IFERROR(VLOOKUP(AA162,[1]DAY!$A$2:$E$3000,2,0),0)</f>
        <v>6</v>
      </c>
      <c r="AB28" s="59">
        <f>IFERROR(VLOOKUP(AB162,[1]DAY!$A$2:$E$3000,2,0),0)</f>
        <v>6</v>
      </c>
      <c r="AC28" s="59">
        <f>IFERROR(VLOOKUP(AC162,[1]DAY!$A$2:$E$3000,2,0),0)</f>
        <v>6</v>
      </c>
      <c r="AD28" s="59">
        <f>IFERROR(VLOOKUP(AD162,[1]DAY!$A$2:$E$3000,2,0),0)</f>
        <v>6</v>
      </c>
      <c r="AE28" s="149" t="s">
        <v>68</v>
      </c>
      <c r="AF28" s="168" t="s">
        <v>77</v>
      </c>
      <c r="AG28" s="180" t="s">
        <v>79</v>
      </c>
      <c r="AH28" s="145" t="s">
        <v>68</v>
      </c>
      <c r="AI28" s="164" t="s">
        <v>80</v>
      </c>
      <c r="AJ28" s="180" t="s">
        <v>79</v>
      </c>
      <c r="AL28" s="4"/>
      <c r="AM28" s="218"/>
      <c r="AN28" s="218"/>
      <c r="AO28" s="4"/>
      <c r="AP28" s="4"/>
      <c r="AQ28" s="224">
        <f>IFERROR(VLOOKUP(AQ162,[1]DAY!$A$2:$E$744,6,0),0)</f>
        <v>0</v>
      </c>
      <c r="AR28" s="4"/>
      <c r="AS28" s="4"/>
      <c r="AT28" s="4"/>
      <c r="AU28" s="4"/>
      <c r="AV28" s="4"/>
      <c r="AW28" s="4"/>
      <c r="AX28" s="4"/>
      <c r="AY28" s="4"/>
      <c r="AZ28" s="4"/>
    </row>
    <row r="29" spans="1:52" ht="27.75" customHeight="1">
      <c r="A29" s="15"/>
      <c r="B29" s="33" t="s">
        <v>45</v>
      </c>
      <c r="C29" s="54">
        <f>IFERROR(VLOOKUP(C162,[1]DAY!$A$2:$E$3000,3,0),0)</f>
        <v>27</v>
      </c>
      <c r="D29" s="54">
        <f>IFERROR(VLOOKUP(D162,[1]DAY!$A$2:$E$3000,3,0),0)</f>
        <v>28</v>
      </c>
      <c r="E29" s="54">
        <f>IFERROR(VLOOKUP(E162,[1]DAY!$A$2:$E$3000,3,0),0)</f>
        <v>29</v>
      </c>
      <c r="F29" s="54">
        <f>IFERROR(VLOOKUP(F162,[1]DAY!$A$2:$E$3000,3,0),0)</f>
        <v>30</v>
      </c>
      <c r="G29" s="54">
        <f>IFERROR(VLOOKUP(G162,[1]DAY!$A$2:$E$3000,3,0),0)</f>
        <v>31</v>
      </c>
      <c r="H29" s="54">
        <f>IFERROR(VLOOKUP(H162,[1]DAY!$A$2:$E$3000,3,0),0)</f>
        <v>1</v>
      </c>
      <c r="I29" s="54">
        <f>IFERROR(VLOOKUP(I162,[1]DAY!$A$2:$E$3000,3,0),0)</f>
        <v>2</v>
      </c>
      <c r="J29" s="54">
        <f>IFERROR(VLOOKUP(J162,[1]DAY!$A$2:$E$3000,3,0),0)</f>
        <v>3</v>
      </c>
      <c r="K29" s="54">
        <f>IFERROR(VLOOKUP(K162,[1]DAY!$A$2:$E$3000,3,0),0)</f>
        <v>4</v>
      </c>
      <c r="L29" s="54">
        <f>IFERROR(VLOOKUP(L162,[1]DAY!$A$2:$E$3000,3,0),0)</f>
        <v>5</v>
      </c>
      <c r="M29" s="54">
        <f>IFERROR(VLOOKUP(M162,[1]DAY!$A$2:$E$3000,3,0),0)</f>
        <v>6</v>
      </c>
      <c r="N29" s="54">
        <f>IFERROR(VLOOKUP(N162,[1]DAY!$A$2:$E$3000,3,0),0)</f>
        <v>7</v>
      </c>
      <c r="O29" s="54">
        <f>IFERROR(VLOOKUP(O162,[1]DAY!$A$2:$E$3000,3,0),0)</f>
        <v>8</v>
      </c>
      <c r="P29" s="54">
        <f>IFERROR(VLOOKUP(P162,[1]DAY!$A$2:$E$3000,3,0),0)</f>
        <v>9</v>
      </c>
      <c r="Q29" s="54">
        <f>IFERROR(VLOOKUP(Q162,[1]DAY!$A$2:$E$3000,3,0),0)</f>
        <v>10</v>
      </c>
      <c r="R29" s="54">
        <f>IFERROR(VLOOKUP(R162,[1]DAY!$A$2:$E$3000,3,0),0)</f>
        <v>11</v>
      </c>
      <c r="S29" s="54">
        <f>IFERROR(VLOOKUP(S162,[1]DAY!$A$2:$E$3000,3,0),0)</f>
        <v>12</v>
      </c>
      <c r="T29" s="54">
        <f>IFERROR(VLOOKUP(T162,[1]DAY!$A$2:$E$3000,3,0),0)</f>
        <v>13</v>
      </c>
      <c r="U29" s="54">
        <f>IFERROR(VLOOKUP(U162,[1]DAY!$A$2:$E$3000,3,0),0)</f>
        <v>14</v>
      </c>
      <c r="V29" s="54">
        <f>IFERROR(VLOOKUP(V162,[1]DAY!$A$2:$E$3000,3,0),0)</f>
        <v>15</v>
      </c>
      <c r="W29" s="54">
        <f>IFERROR(VLOOKUP(W162,[1]DAY!$A$2:$E$3000,3,0),0)</f>
        <v>16</v>
      </c>
      <c r="X29" s="54">
        <f>IFERROR(VLOOKUP(X162,[1]DAY!$A$2:$E$3000,3,0),0)</f>
        <v>17</v>
      </c>
      <c r="Y29" s="54">
        <f>IFERROR(VLOOKUP(Y162,[1]DAY!$A$2:$E$3000,3,0),0)</f>
        <v>18</v>
      </c>
      <c r="Z29" s="54">
        <f>IFERROR(VLOOKUP(Z162,[1]DAY!$A$2:$E$3000,3,0),0)</f>
        <v>19</v>
      </c>
      <c r="AA29" s="54">
        <f>IFERROR(VLOOKUP(AA162,[1]DAY!$A$2:$E$3000,3,0),0)</f>
        <v>20</v>
      </c>
      <c r="AB29" s="54">
        <f>IFERROR(VLOOKUP(AB162,[1]DAY!$A$2:$E$3000,3,0),0)</f>
        <v>21</v>
      </c>
      <c r="AC29" s="54">
        <f>IFERROR(VLOOKUP(AC162,[1]DAY!$A$2:$E$3000,3,0),0)</f>
        <v>22</v>
      </c>
      <c r="AD29" s="134">
        <f>IFERROR(VLOOKUP(AD162,[1]DAY!$A$2:$E$3000,3,0),0)</f>
        <v>23</v>
      </c>
      <c r="AE29" s="146"/>
      <c r="AF29" s="165"/>
      <c r="AG29" s="180"/>
      <c r="AH29" s="146"/>
      <c r="AI29" s="165"/>
      <c r="AJ29" s="180"/>
      <c r="AM29" s="218"/>
      <c r="AN29" s="218"/>
      <c r="AQ29" s="225">
        <f>IFERROR(VLOOKUP(AQ163,[1]DAY!$A$2:$E$744,2,0),0)</f>
        <v>0</v>
      </c>
    </row>
    <row r="30" spans="1:52" ht="27.75" customHeight="1">
      <c r="A30" s="15"/>
      <c r="B30" s="34" t="s">
        <v>46</v>
      </c>
      <c r="C30" s="55" t="str">
        <f>IFERROR(VLOOKUP(C162,[1]DAY!$A$2:$E$3000,4,0),0)</f>
        <v>月</v>
      </c>
      <c r="D30" s="55" t="str">
        <f>IFERROR(VLOOKUP(D162,[1]DAY!$A$2:$E$3000,4,0),0)</f>
        <v>火</v>
      </c>
      <c r="E30" s="55" t="str">
        <f>IFERROR(VLOOKUP(E162,[1]DAY!$A$2:$E$3000,4,0),0)</f>
        <v>水</v>
      </c>
      <c r="F30" s="55" t="str">
        <f>IFERROR(VLOOKUP(F162,[1]DAY!$A$2:$E$3000,4,0),0)</f>
        <v>木</v>
      </c>
      <c r="G30" s="55" t="str">
        <f>IFERROR(VLOOKUP(G162,[1]DAY!$A$2:$E$3000,4,0),0)</f>
        <v>金</v>
      </c>
      <c r="H30" s="55" t="str">
        <f>IFERROR(VLOOKUP(H162,[1]DAY!$A$2:$E$3000,4,0),0)</f>
        <v>土</v>
      </c>
      <c r="I30" s="55" t="str">
        <f>IFERROR(VLOOKUP(I162,[1]DAY!$A$2:$E$3000,4,0),0)</f>
        <v>日</v>
      </c>
      <c r="J30" s="55" t="str">
        <f>IFERROR(VLOOKUP(J162,[1]DAY!$A$2:$E$3000,4,0),0)</f>
        <v>月</v>
      </c>
      <c r="K30" s="55" t="str">
        <f>IFERROR(VLOOKUP(K162,[1]DAY!$A$2:$E$3000,4,0),0)</f>
        <v>火</v>
      </c>
      <c r="L30" s="55" t="str">
        <f>IFERROR(VLOOKUP(L162,[1]DAY!$A$2:$E$3000,4,0),0)</f>
        <v>水</v>
      </c>
      <c r="M30" s="55" t="str">
        <f>IFERROR(VLOOKUP(M162,[1]DAY!$A$2:$E$3000,4,0),0)</f>
        <v>木</v>
      </c>
      <c r="N30" s="55" t="str">
        <f>IFERROR(VLOOKUP(N162,[1]DAY!$A$2:$E$3000,4,0),0)</f>
        <v>金</v>
      </c>
      <c r="O30" s="55" t="str">
        <f>IFERROR(VLOOKUP(O162,[1]DAY!$A$2:$E$3000,4,0),0)</f>
        <v>土</v>
      </c>
      <c r="P30" s="55" t="str">
        <f>IFERROR(VLOOKUP(P162,[1]DAY!$A$2:$E$3000,4,0),0)</f>
        <v>日</v>
      </c>
      <c r="Q30" s="55" t="str">
        <f>IFERROR(VLOOKUP(Q162,[1]DAY!$A$2:$E$3000,4,0),0)</f>
        <v>月</v>
      </c>
      <c r="R30" s="55" t="str">
        <f>IFERROR(VLOOKUP(R162,[1]DAY!$A$2:$E$3000,4,0),0)</f>
        <v>火</v>
      </c>
      <c r="S30" s="55" t="str">
        <f>IFERROR(VLOOKUP(S162,[1]DAY!$A$2:$E$3000,4,0),0)</f>
        <v>水</v>
      </c>
      <c r="T30" s="55" t="str">
        <f>IFERROR(VLOOKUP(T162,[1]DAY!$A$2:$E$3000,4,0),0)</f>
        <v>木</v>
      </c>
      <c r="U30" s="55" t="str">
        <f>IFERROR(VLOOKUP(U162,[1]DAY!$A$2:$E$3000,4,0),0)</f>
        <v>金</v>
      </c>
      <c r="V30" s="55" t="str">
        <f>IFERROR(VLOOKUP(V162,[1]DAY!$A$2:$E$3000,4,0),0)</f>
        <v>土</v>
      </c>
      <c r="W30" s="55" t="str">
        <f>IFERROR(VLOOKUP(W162,[1]DAY!$A$2:$E$3000,4,0),0)</f>
        <v>日</v>
      </c>
      <c r="X30" s="55" t="str">
        <f>IFERROR(VLOOKUP(X162,[1]DAY!$A$2:$E$3000,4,0),0)</f>
        <v>月</v>
      </c>
      <c r="Y30" s="55" t="str">
        <f>IFERROR(VLOOKUP(Y162,[1]DAY!$A$2:$E$3000,4,0),0)</f>
        <v>火</v>
      </c>
      <c r="Z30" s="55" t="str">
        <f>IFERROR(VLOOKUP(Z162,[1]DAY!$A$2:$E$3000,4,0),0)</f>
        <v>水</v>
      </c>
      <c r="AA30" s="55" t="str">
        <f>IFERROR(VLOOKUP(AA162,[1]DAY!$A$2:$E$3000,4,0),0)</f>
        <v>木</v>
      </c>
      <c r="AB30" s="55" t="str">
        <f>IFERROR(VLOOKUP(AB162,[1]DAY!$A$2:$E$3000,4,0),0)</f>
        <v>金</v>
      </c>
      <c r="AC30" s="55" t="str">
        <f>IFERROR(VLOOKUP(AC162,[1]DAY!$A$2:$E$3000,4,0),0)</f>
        <v>土</v>
      </c>
      <c r="AD30" s="55" t="str">
        <f>IFERROR(VLOOKUP(AD162,[1]DAY!$A$2:$E$3000,4,0),0)</f>
        <v>日</v>
      </c>
      <c r="AE30" s="146"/>
      <c r="AF30" s="165"/>
      <c r="AG30" s="180"/>
      <c r="AH30" s="146"/>
      <c r="AI30" s="165"/>
      <c r="AJ30" s="180"/>
      <c r="AM30" s="218"/>
      <c r="AN30" s="218"/>
      <c r="AQ30" s="60">
        <f>IFERROR(VLOOKUP(AQ163,[1]DAY!$A$2:$E$744,3,0),0)</f>
        <v>0</v>
      </c>
    </row>
    <row r="31" spans="1:52" ht="88.5" customHeight="1">
      <c r="A31" s="15"/>
      <c r="B31" s="35" t="s">
        <v>47</v>
      </c>
      <c r="C31" s="56" t="str">
        <f>IFERROR(VLOOKUP(C162,[1]DAY!$A$2:$E$3000,5,0),0)</f>
        <v/>
      </c>
      <c r="D31" s="56" t="str">
        <f>IFERROR(VLOOKUP(D162,[1]DAY!$A$2:$E$3000,5,0),0)</f>
        <v/>
      </c>
      <c r="E31" s="56" t="str">
        <f>IFERROR(VLOOKUP(E162,[1]DAY!$A$2:$E$3000,5,0),0)</f>
        <v/>
      </c>
      <c r="F31" s="56" t="str">
        <f>IFERROR(VLOOKUP(F162,[1]DAY!$A$2:$E$3000,5,0),0)</f>
        <v/>
      </c>
      <c r="G31" s="56" t="str">
        <f>IFERROR(VLOOKUP(G162,[1]DAY!$A$2:$E$3000,5,0),0)</f>
        <v/>
      </c>
      <c r="H31" s="56" t="str">
        <f>IFERROR(VLOOKUP(H162,[1]DAY!$A$2:$E$3000,5,0),0)</f>
        <v/>
      </c>
      <c r="I31" s="56" t="str">
        <f>IFERROR(VLOOKUP(I162,[1]DAY!$A$2:$E$3000,5,0),0)</f>
        <v/>
      </c>
      <c r="J31" s="56" t="str">
        <f>IFERROR(VLOOKUP(J162,[1]DAY!$A$2:$E$3000,5,0),0)</f>
        <v/>
      </c>
      <c r="K31" s="56" t="str">
        <f>IFERROR(VLOOKUP(K162,[1]DAY!$A$2:$E$3000,5,0),0)</f>
        <v/>
      </c>
      <c r="L31" s="56" t="str">
        <f>IFERROR(VLOOKUP(L162,[1]DAY!$A$2:$E$3000,5,0),0)</f>
        <v/>
      </c>
      <c r="M31" s="56" t="str">
        <f>IFERROR(VLOOKUP(M162,[1]DAY!$A$2:$E$3000,5,0),0)</f>
        <v/>
      </c>
      <c r="N31" s="56" t="str">
        <f>IFERROR(VLOOKUP(N162,[1]DAY!$A$2:$E$3000,5,0),0)</f>
        <v/>
      </c>
      <c r="O31" s="56" t="str">
        <f>IFERROR(VLOOKUP(O162,[1]DAY!$A$2:$E$3000,5,0),0)</f>
        <v/>
      </c>
      <c r="P31" s="56" t="str">
        <f>IFERROR(VLOOKUP(P162,[1]DAY!$A$2:$E$3000,5,0),0)</f>
        <v/>
      </c>
      <c r="Q31" s="56" t="str">
        <f>IFERROR(VLOOKUP(Q162,[1]DAY!$A$2:$E$3000,5,0),0)</f>
        <v/>
      </c>
      <c r="R31" s="56" t="str">
        <f>IFERROR(VLOOKUP(R162,[1]DAY!$A$2:$E$3000,5,0),0)</f>
        <v/>
      </c>
      <c r="S31" s="56" t="str">
        <f>IFERROR(VLOOKUP(S162,[1]DAY!$A$2:$E$3000,5,0),0)</f>
        <v/>
      </c>
      <c r="T31" s="56" t="str">
        <f>IFERROR(VLOOKUP(T162,[1]DAY!$A$2:$E$3000,5,0),0)</f>
        <v/>
      </c>
      <c r="U31" s="56" t="str">
        <f>IFERROR(VLOOKUP(U162,[1]DAY!$A$2:$E$3000,5,0),0)</f>
        <v/>
      </c>
      <c r="V31" s="56" t="str">
        <f>IFERROR(VLOOKUP(V162,[1]DAY!$A$2:$E$3000,5,0),0)</f>
        <v/>
      </c>
      <c r="W31" s="56" t="str">
        <f>IFERROR(VLOOKUP(W162,[1]DAY!$A$2:$E$3000,5,0),0)</f>
        <v/>
      </c>
      <c r="X31" s="56" t="str">
        <f>IFERROR(VLOOKUP(X162,[1]DAY!$A$2:$E$3000,5,0),0)</f>
        <v/>
      </c>
      <c r="Y31" s="56" t="str">
        <f>IFERROR(VLOOKUP(Y162,[1]DAY!$A$2:$E$3000,5,0),0)</f>
        <v/>
      </c>
      <c r="Z31" s="56" t="str">
        <f>IFERROR(VLOOKUP(Z162,[1]DAY!$A$2:$E$3000,5,0),0)</f>
        <v/>
      </c>
      <c r="AA31" s="56" t="str">
        <f>IFERROR(VLOOKUP(AA162,[1]DAY!$A$2:$E$3000,5,0),0)</f>
        <v/>
      </c>
      <c r="AB31" s="56" t="str">
        <f>IFERROR(VLOOKUP(AB162,[1]DAY!$A$2:$E$3000,5,0),0)</f>
        <v/>
      </c>
      <c r="AC31" s="56" t="str">
        <f>IFERROR(VLOOKUP(AC162,[1]DAY!$A$2:$E$3000,5,0),0)</f>
        <v/>
      </c>
      <c r="AD31" s="56" t="str">
        <f>IFERROR(VLOOKUP(AD162,[1]DAY!$A$2:$E$3000,5,0),0)</f>
        <v/>
      </c>
      <c r="AE31" s="146"/>
      <c r="AF31" s="165"/>
      <c r="AG31" s="181"/>
      <c r="AH31" s="146"/>
      <c r="AI31" s="165"/>
      <c r="AJ31" s="181"/>
      <c r="AM31" s="214"/>
      <c r="AN31" s="214"/>
      <c r="AQ31" s="60">
        <f>IFERROR(VLOOKUP(AQ163,[1]DAY!$A$2:$E$744,4,0),0)</f>
        <v>0</v>
      </c>
    </row>
    <row r="32" spans="1:52" ht="27.75" customHeight="1">
      <c r="A32" s="15"/>
      <c r="B32" s="36" t="s">
        <v>49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147">
        <f>IF(COUNT(C32:AD32)=0,+(COUNTIF(C32:AD32,"作業"))+(COUNTIF(C32:AD32,"休日")),"")</f>
        <v>0</v>
      </c>
      <c r="AF32" s="166">
        <f>IF(+COUNT(C32:AD32)=0,(COUNTIF(C32:AD32,"休日")),"")</f>
        <v>0</v>
      </c>
      <c r="AG32" s="182">
        <f>IFERROR(IF(COUNTA(C32:AD32)=0,0,IF(COUNTA(C32:AD32)&lt;28,$F$150,IF(AM33&gt;0.284,$F$148,$F$149))),0)</f>
        <v>0</v>
      </c>
      <c r="AH32" s="147">
        <f>IF(COUNT(C33:AD33)=0,+(COUNTIF(C33:AD33,"作業"))+(COUNTIF(C33:AD33,"休日")),"")</f>
        <v>0</v>
      </c>
      <c r="AI32" s="166">
        <f>IF(COUNT(C33:AD33)=0,(COUNTIF(C33:AD33,"休日")),"")</f>
        <v>0</v>
      </c>
      <c r="AJ32" s="182">
        <f>IFERROR(IF(COUNTA(C33:AD33)=0,0,IF(COUNTA(C33:AD33)&lt;28,$F$150,IF(AN33&gt;0.284,$F$146,$F$147))),0)</f>
        <v>0</v>
      </c>
      <c r="AL32" s="6"/>
      <c r="AM32" s="218"/>
      <c r="AN32" s="218"/>
      <c r="AO32" s="6"/>
      <c r="AP32" s="6"/>
      <c r="AQ32" s="135">
        <f>IFERROR(VLOOKUP(AQ163,[1]DAY!$A$2:$E$744,5,0),0)</f>
        <v>0</v>
      </c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27.75" customHeight="1">
      <c r="A33" s="16"/>
      <c r="B33" s="37" t="s">
        <v>51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148">
        <f>IFERROR(AM33,0)</f>
        <v>0</v>
      </c>
      <c r="AF33" s="167"/>
      <c r="AG33" s="183"/>
      <c r="AH33" s="148">
        <f>IFERROR(AN33,0)</f>
        <v>0</v>
      </c>
      <c r="AI33" s="167"/>
      <c r="AJ33" s="183"/>
      <c r="AM33" s="217" t="e">
        <f>ROUND(AF32/AE32,3)</f>
        <v>#DIV/0!</v>
      </c>
      <c r="AN33" s="220" t="e">
        <f>ROUND(AI32/AH32,3)</f>
        <v>#DIV/0!</v>
      </c>
      <c r="AQ33" s="223">
        <f>IFERROR(VLOOKUP(AQ163,[1]DAY!$A$2:$E$744,6,0),0)</f>
        <v>0</v>
      </c>
    </row>
    <row r="34" spans="1:52" s="6" customFormat="1" ht="27.75" customHeight="1">
      <c r="A34" s="14" t="s">
        <v>10</v>
      </c>
      <c r="B34" s="32" t="s">
        <v>31</v>
      </c>
      <c r="C34" s="53">
        <f>IFERROR(VLOOKUP(C163,[1]DAY!$A$2:$E$3000,2,0),0)</f>
        <v>6</v>
      </c>
      <c r="D34" s="53">
        <f>IFERROR(VLOOKUP(D163,[1]DAY!$A$2:$E$3000,2,0),0)</f>
        <v>6</v>
      </c>
      <c r="E34" s="53">
        <f>IFERROR(VLOOKUP(E163,[1]DAY!$A$2:$E$3000,2,0),0)</f>
        <v>6</v>
      </c>
      <c r="F34" s="53">
        <f>IFERROR(VLOOKUP(F163,[1]DAY!$A$2:$E$3000,2,0),0)</f>
        <v>6</v>
      </c>
      <c r="G34" s="53">
        <f>IFERROR(VLOOKUP(G163,[1]DAY!$A$2:$E$3000,2,0),0)</f>
        <v>6</v>
      </c>
      <c r="H34" s="53">
        <f>IFERROR(VLOOKUP(H163,[1]DAY!$A$2:$E$3000,2,0),0)</f>
        <v>6</v>
      </c>
      <c r="I34" s="53">
        <f>IFERROR(VLOOKUP(I163,[1]DAY!$A$2:$E$3000,2,0),0)</f>
        <v>6</v>
      </c>
      <c r="J34" s="53">
        <f>IFERROR(VLOOKUP(J163,[1]DAY!$A$2:$E$3000,2,0),0)</f>
        <v>7</v>
      </c>
      <c r="K34" s="53">
        <f>IFERROR(VLOOKUP(K163,[1]DAY!$A$2:$E$3000,2,0),0)</f>
        <v>7</v>
      </c>
      <c r="L34" s="53">
        <f>IFERROR(VLOOKUP(L163,[1]DAY!$A$2:$E$3000,2,0),0)</f>
        <v>7</v>
      </c>
      <c r="M34" s="53">
        <f>IFERROR(VLOOKUP(M163,[1]DAY!$A$2:$E$3000,2,0),0)</f>
        <v>7</v>
      </c>
      <c r="N34" s="53">
        <f>IFERROR(VLOOKUP(N163,[1]DAY!$A$2:$E$3000,2,0),0)</f>
        <v>7</v>
      </c>
      <c r="O34" s="53">
        <f>IFERROR(VLOOKUP(O163,[1]DAY!$A$2:$E$3000,2,0),0)</f>
        <v>7</v>
      </c>
      <c r="P34" s="53">
        <f>IFERROR(VLOOKUP(P163,[1]DAY!$A$2:$E$3000,2,0),0)</f>
        <v>7</v>
      </c>
      <c r="Q34" s="53">
        <f>IFERROR(VLOOKUP(Q163,[1]DAY!$A$2:$E$3000,2,0),0)</f>
        <v>7</v>
      </c>
      <c r="R34" s="53">
        <f>IFERROR(VLOOKUP(R163,[1]DAY!$A$2:$E$3000,2,0),0)</f>
        <v>7</v>
      </c>
      <c r="S34" s="53">
        <f>IFERROR(VLOOKUP(S163,[1]DAY!$A$2:$E$3000,2,0),0)</f>
        <v>7</v>
      </c>
      <c r="T34" s="53">
        <f>IFERROR(VLOOKUP(T163,[1]DAY!$A$2:$E$3000,2,0),0)</f>
        <v>7</v>
      </c>
      <c r="U34" s="53">
        <f>IFERROR(VLOOKUP(U163,[1]DAY!$A$2:$E$3000,2,0),0)</f>
        <v>7</v>
      </c>
      <c r="V34" s="53">
        <f>IFERROR(VLOOKUP(V163,[1]DAY!$A$2:$E$3000,2,0),0)</f>
        <v>7</v>
      </c>
      <c r="W34" s="53">
        <f>IFERROR(VLOOKUP(W163,[1]DAY!$A$2:$E$3000,2,0),0)</f>
        <v>7</v>
      </c>
      <c r="X34" s="53">
        <f>IFERROR(VLOOKUP(X163,[1]DAY!$A$2:$E$3000,2,0),0)</f>
        <v>7</v>
      </c>
      <c r="Y34" s="53">
        <f>IFERROR(VLOOKUP(Y163,[1]DAY!$A$2:$E$3000,2,0),0)</f>
        <v>7</v>
      </c>
      <c r="Z34" s="53">
        <f>IFERROR(VLOOKUP(Z163,[1]DAY!$A$2:$E$3000,2,0),0)</f>
        <v>7</v>
      </c>
      <c r="AA34" s="53">
        <f>IFERROR(VLOOKUP(AA163,[1]DAY!$A$2:$E$3000,2,0),0)</f>
        <v>7</v>
      </c>
      <c r="AB34" s="53">
        <f>IFERROR(VLOOKUP(AB163,[1]DAY!$A$2:$E$3000,2,0),0)</f>
        <v>7</v>
      </c>
      <c r="AC34" s="53">
        <f>IFERROR(VLOOKUP(AC163,[1]DAY!$A$2:$E$3000,2,0),0)</f>
        <v>7</v>
      </c>
      <c r="AD34" s="53">
        <f>IFERROR(VLOOKUP(AD163,[1]DAY!$A$2:$E$3000,2,0),0)</f>
        <v>7</v>
      </c>
      <c r="AE34" s="149" t="s">
        <v>68</v>
      </c>
      <c r="AF34" s="168" t="s">
        <v>77</v>
      </c>
      <c r="AG34" s="180" t="s">
        <v>79</v>
      </c>
      <c r="AH34" s="145" t="s">
        <v>68</v>
      </c>
      <c r="AI34" s="164" t="s">
        <v>80</v>
      </c>
      <c r="AJ34" s="180" t="s">
        <v>79</v>
      </c>
      <c r="AL34" s="4"/>
      <c r="AM34" s="218"/>
      <c r="AN34" s="218"/>
      <c r="AO34" s="4"/>
      <c r="AP34" s="4"/>
      <c r="AQ34" s="226">
        <f>IFERROR(VLOOKUP(AQ163,[1]DAY!$A$2:$E$744,7,0),0)</f>
        <v>0</v>
      </c>
      <c r="AR34" s="4"/>
      <c r="AS34" s="4"/>
      <c r="AT34" s="4"/>
      <c r="AU34" s="4"/>
      <c r="AV34" s="4"/>
      <c r="AW34" s="4"/>
      <c r="AX34" s="4"/>
      <c r="AY34" s="4"/>
      <c r="AZ34" s="4"/>
    </row>
    <row r="35" spans="1:52" ht="27.75" customHeight="1">
      <c r="A35" s="15"/>
      <c r="B35" s="33" t="s">
        <v>45</v>
      </c>
      <c r="C35" s="54">
        <f>IFERROR(VLOOKUP(C163,[1]DAY!$A$2:$E$3000,3,0),0)</f>
        <v>24</v>
      </c>
      <c r="D35" s="54">
        <f>IFERROR(VLOOKUP(D163,[1]DAY!$A$2:$E$3000,3,0),0)</f>
        <v>25</v>
      </c>
      <c r="E35" s="54">
        <f>IFERROR(VLOOKUP(E163,[1]DAY!$A$2:$E$3000,3,0),0)</f>
        <v>26</v>
      </c>
      <c r="F35" s="54">
        <f>IFERROR(VLOOKUP(F163,[1]DAY!$A$2:$E$3000,3,0),0)</f>
        <v>27</v>
      </c>
      <c r="G35" s="54">
        <f>IFERROR(VLOOKUP(G163,[1]DAY!$A$2:$E$3000,3,0),0)</f>
        <v>28</v>
      </c>
      <c r="H35" s="54">
        <f>IFERROR(VLOOKUP(H163,[1]DAY!$A$2:$E$3000,3,0),0)</f>
        <v>29</v>
      </c>
      <c r="I35" s="54">
        <f>IFERROR(VLOOKUP(I163,[1]DAY!$A$2:$E$3000,3,0),0)</f>
        <v>30</v>
      </c>
      <c r="J35" s="54">
        <f>IFERROR(VLOOKUP(J163,[1]DAY!$A$2:$E$3000,3,0),0)</f>
        <v>1</v>
      </c>
      <c r="K35" s="54">
        <f>IFERROR(VLOOKUP(K163,[1]DAY!$A$2:$E$3000,3,0),0)</f>
        <v>2</v>
      </c>
      <c r="L35" s="54">
        <f>IFERROR(VLOOKUP(L163,[1]DAY!$A$2:$E$3000,3,0),0)</f>
        <v>3</v>
      </c>
      <c r="M35" s="54">
        <f>IFERROR(VLOOKUP(M163,[1]DAY!$A$2:$E$3000,3,0),0)</f>
        <v>4</v>
      </c>
      <c r="N35" s="54">
        <f>IFERROR(VLOOKUP(N163,[1]DAY!$A$2:$E$3000,3,0),0)</f>
        <v>5</v>
      </c>
      <c r="O35" s="54">
        <f>IFERROR(VLOOKUP(O163,[1]DAY!$A$2:$E$3000,3,0),0)</f>
        <v>6</v>
      </c>
      <c r="P35" s="54">
        <f>IFERROR(VLOOKUP(P163,[1]DAY!$A$2:$E$3000,3,0),0)</f>
        <v>7</v>
      </c>
      <c r="Q35" s="54">
        <f>IFERROR(VLOOKUP(Q163,[1]DAY!$A$2:$E$3000,3,0),0)</f>
        <v>8</v>
      </c>
      <c r="R35" s="54">
        <f>IFERROR(VLOOKUP(R163,[1]DAY!$A$2:$E$3000,3,0),0)</f>
        <v>9</v>
      </c>
      <c r="S35" s="54">
        <f>IFERROR(VLOOKUP(S163,[1]DAY!$A$2:$E$3000,3,0),0)</f>
        <v>10</v>
      </c>
      <c r="T35" s="54">
        <f>IFERROR(VLOOKUP(T163,[1]DAY!$A$2:$E$3000,3,0),0)</f>
        <v>11</v>
      </c>
      <c r="U35" s="54">
        <f>IFERROR(VLOOKUP(U163,[1]DAY!$A$2:$E$3000,3,0),0)</f>
        <v>12</v>
      </c>
      <c r="V35" s="54">
        <f>IFERROR(VLOOKUP(V163,[1]DAY!$A$2:$E$3000,3,0),0)</f>
        <v>13</v>
      </c>
      <c r="W35" s="54">
        <f>IFERROR(VLOOKUP(W163,[1]DAY!$A$2:$E$3000,3,0),0)</f>
        <v>14</v>
      </c>
      <c r="X35" s="54">
        <f>IFERROR(VLOOKUP(X163,[1]DAY!$A$2:$E$3000,3,0),0)</f>
        <v>15</v>
      </c>
      <c r="Y35" s="54">
        <f>IFERROR(VLOOKUP(Y163,[1]DAY!$A$2:$E$3000,3,0),0)</f>
        <v>16</v>
      </c>
      <c r="Z35" s="54">
        <f>IFERROR(VLOOKUP(Z163,[1]DAY!$A$2:$E$3000,3,0),0)</f>
        <v>17</v>
      </c>
      <c r="AA35" s="54">
        <f>IFERROR(VLOOKUP(AA163,[1]DAY!$A$2:$E$3000,3,0),0)</f>
        <v>18</v>
      </c>
      <c r="AB35" s="54">
        <f>IFERROR(VLOOKUP(AB163,[1]DAY!$A$2:$E$3000,3,0),0)</f>
        <v>19</v>
      </c>
      <c r="AC35" s="54">
        <f>IFERROR(VLOOKUP(AC163,[1]DAY!$A$2:$E$3000,3,0),0)</f>
        <v>20</v>
      </c>
      <c r="AD35" s="134">
        <f>IFERROR(VLOOKUP(AD163,[1]DAY!$A$2:$E$3000,3,0),0)</f>
        <v>21</v>
      </c>
      <c r="AE35" s="146"/>
      <c r="AF35" s="165"/>
      <c r="AG35" s="180"/>
      <c r="AH35" s="146"/>
      <c r="AI35" s="165"/>
      <c r="AJ35" s="180"/>
      <c r="AM35" s="218"/>
      <c r="AN35" s="218"/>
      <c r="AQ35" s="30">
        <f>IFERROR(VLOOKUP(AQ164,[1]DAY!$A$2:$E$744,2,0),0)</f>
        <v>0</v>
      </c>
    </row>
    <row r="36" spans="1:52" ht="27.75" customHeight="1">
      <c r="A36" s="15"/>
      <c r="B36" s="34" t="s">
        <v>46</v>
      </c>
      <c r="C36" s="55" t="str">
        <f>IFERROR(VLOOKUP(C163,[1]DAY!$A$2:$E$3000,4,0),0)</f>
        <v>月</v>
      </c>
      <c r="D36" s="55" t="str">
        <f>IFERROR(VLOOKUP(D163,[1]DAY!$A$2:$E$3000,4,0),0)</f>
        <v>火</v>
      </c>
      <c r="E36" s="55" t="str">
        <f>IFERROR(VLOOKUP(E163,[1]DAY!$A$2:$E$3000,4,0),0)</f>
        <v>水</v>
      </c>
      <c r="F36" s="55" t="str">
        <f>IFERROR(VLOOKUP(F163,[1]DAY!$A$2:$E$3000,4,0),0)</f>
        <v>木</v>
      </c>
      <c r="G36" s="55" t="str">
        <f>IFERROR(VLOOKUP(G163,[1]DAY!$A$2:$E$3000,4,0),0)</f>
        <v>金</v>
      </c>
      <c r="H36" s="55" t="str">
        <f>IFERROR(VLOOKUP(H163,[1]DAY!$A$2:$E$3000,4,0),0)</f>
        <v>土</v>
      </c>
      <c r="I36" s="55" t="str">
        <f>IFERROR(VLOOKUP(I163,[1]DAY!$A$2:$E$3000,4,0),0)</f>
        <v>日</v>
      </c>
      <c r="J36" s="55" t="str">
        <f>IFERROR(VLOOKUP(J163,[1]DAY!$A$2:$E$3000,4,0),0)</f>
        <v>月</v>
      </c>
      <c r="K36" s="55" t="str">
        <f>IFERROR(VLOOKUP(K163,[1]DAY!$A$2:$E$3000,4,0),0)</f>
        <v>火</v>
      </c>
      <c r="L36" s="55" t="str">
        <f>IFERROR(VLOOKUP(L163,[1]DAY!$A$2:$E$3000,4,0),0)</f>
        <v>水</v>
      </c>
      <c r="M36" s="55" t="str">
        <f>IFERROR(VLOOKUP(M163,[1]DAY!$A$2:$E$3000,4,0),0)</f>
        <v>木</v>
      </c>
      <c r="N36" s="55" t="str">
        <f>IFERROR(VLOOKUP(N163,[1]DAY!$A$2:$E$3000,4,0),0)</f>
        <v>金</v>
      </c>
      <c r="O36" s="55" t="str">
        <f>IFERROR(VLOOKUP(O163,[1]DAY!$A$2:$E$3000,4,0),0)</f>
        <v>土</v>
      </c>
      <c r="P36" s="55" t="str">
        <f>IFERROR(VLOOKUP(P163,[1]DAY!$A$2:$E$3000,4,0),0)</f>
        <v>日</v>
      </c>
      <c r="Q36" s="55" t="str">
        <f>IFERROR(VLOOKUP(Q163,[1]DAY!$A$2:$E$3000,4,0),0)</f>
        <v>月</v>
      </c>
      <c r="R36" s="55" t="str">
        <f>IFERROR(VLOOKUP(R163,[1]DAY!$A$2:$E$3000,4,0),0)</f>
        <v>火</v>
      </c>
      <c r="S36" s="55" t="str">
        <f>IFERROR(VLOOKUP(S163,[1]DAY!$A$2:$E$3000,4,0),0)</f>
        <v>水</v>
      </c>
      <c r="T36" s="55" t="str">
        <f>IFERROR(VLOOKUP(T163,[1]DAY!$A$2:$E$3000,4,0),0)</f>
        <v>木</v>
      </c>
      <c r="U36" s="55" t="str">
        <f>IFERROR(VLOOKUP(U163,[1]DAY!$A$2:$E$3000,4,0),0)</f>
        <v>金</v>
      </c>
      <c r="V36" s="55" t="str">
        <f>IFERROR(VLOOKUP(V163,[1]DAY!$A$2:$E$3000,4,0),0)</f>
        <v>土</v>
      </c>
      <c r="W36" s="55" t="str">
        <f>IFERROR(VLOOKUP(W163,[1]DAY!$A$2:$E$3000,4,0),0)</f>
        <v>日</v>
      </c>
      <c r="X36" s="55" t="str">
        <f>IFERROR(VLOOKUP(X163,[1]DAY!$A$2:$E$3000,4,0),0)</f>
        <v>月</v>
      </c>
      <c r="Y36" s="55" t="str">
        <f>IFERROR(VLOOKUP(Y163,[1]DAY!$A$2:$E$3000,4,0),0)</f>
        <v>火</v>
      </c>
      <c r="Z36" s="55" t="str">
        <f>IFERROR(VLOOKUP(Z163,[1]DAY!$A$2:$E$3000,4,0),0)</f>
        <v>水</v>
      </c>
      <c r="AA36" s="55" t="str">
        <f>IFERROR(VLOOKUP(AA163,[1]DAY!$A$2:$E$3000,4,0),0)</f>
        <v>木</v>
      </c>
      <c r="AB36" s="55" t="str">
        <f>IFERROR(VLOOKUP(AB163,[1]DAY!$A$2:$E$3000,4,0),0)</f>
        <v>金</v>
      </c>
      <c r="AC36" s="55" t="str">
        <f>IFERROR(VLOOKUP(AC163,[1]DAY!$A$2:$E$3000,4,0),0)</f>
        <v>土</v>
      </c>
      <c r="AD36" s="55" t="str">
        <f>IFERROR(VLOOKUP(AD163,[1]DAY!$A$2:$E$3000,4,0),0)</f>
        <v>日</v>
      </c>
      <c r="AE36" s="146"/>
      <c r="AF36" s="165"/>
      <c r="AG36" s="180"/>
      <c r="AH36" s="146"/>
      <c r="AI36" s="165"/>
      <c r="AJ36" s="180"/>
      <c r="AM36" s="218"/>
      <c r="AN36" s="218"/>
      <c r="AQ36" s="60">
        <f>IFERROR(VLOOKUP(AQ164,[1]DAY!$A$2:$E$744,3,0),0)</f>
        <v>0</v>
      </c>
    </row>
    <row r="37" spans="1:52" ht="88.5" customHeight="1">
      <c r="A37" s="15"/>
      <c r="B37" s="35" t="s">
        <v>47</v>
      </c>
      <c r="C37" s="56" t="str">
        <f>IFERROR(VLOOKUP(C163,[1]DAY!$A$2:$E$3000,5,0),0)</f>
        <v/>
      </c>
      <c r="D37" s="56" t="str">
        <f>IFERROR(VLOOKUP(D163,[1]DAY!$A$2:$E$3000,5,0),0)</f>
        <v/>
      </c>
      <c r="E37" s="56" t="str">
        <f>IFERROR(VLOOKUP(E163,[1]DAY!$A$2:$E$3000,5,0),0)</f>
        <v/>
      </c>
      <c r="F37" s="56" t="str">
        <f>IFERROR(VLOOKUP(F163,[1]DAY!$A$2:$E$3000,5,0),0)</f>
        <v/>
      </c>
      <c r="G37" s="56" t="str">
        <f>IFERROR(VLOOKUP(G163,[1]DAY!$A$2:$E$3000,5,0),0)</f>
        <v/>
      </c>
      <c r="H37" s="56" t="str">
        <f>IFERROR(VLOOKUP(H163,[1]DAY!$A$2:$E$3000,5,0),0)</f>
        <v/>
      </c>
      <c r="I37" s="56" t="str">
        <f>IFERROR(VLOOKUP(I163,[1]DAY!$A$2:$E$3000,5,0),0)</f>
        <v/>
      </c>
      <c r="J37" s="56" t="str">
        <f>IFERROR(VLOOKUP(J163,[1]DAY!$A$2:$E$3000,5,0),0)</f>
        <v/>
      </c>
      <c r="K37" s="56" t="str">
        <f>IFERROR(VLOOKUP(K163,[1]DAY!$A$2:$E$3000,5,0),0)</f>
        <v/>
      </c>
      <c r="L37" s="56" t="str">
        <f>IFERROR(VLOOKUP(L163,[1]DAY!$A$2:$E$3000,5,0),0)</f>
        <v/>
      </c>
      <c r="M37" s="56" t="str">
        <f>IFERROR(VLOOKUP(M163,[1]DAY!$A$2:$E$3000,5,0),0)</f>
        <v/>
      </c>
      <c r="N37" s="56" t="str">
        <f>IFERROR(VLOOKUP(N163,[1]DAY!$A$2:$E$3000,5,0),0)</f>
        <v/>
      </c>
      <c r="O37" s="56" t="str">
        <f>IFERROR(VLOOKUP(O163,[1]DAY!$A$2:$E$3000,5,0),0)</f>
        <v/>
      </c>
      <c r="P37" s="56" t="str">
        <f>IFERROR(VLOOKUP(P163,[1]DAY!$A$2:$E$3000,5,0),0)</f>
        <v/>
      </c>
      <c r="Q37" s="56" t="str">
        <f>IFERROR(VLOOKUP(Q163,[1]DAY!$A$2:$E$3000,5,0),0)</f>
        <v/>
      </c>
      <c r="R37" s="56" t="str">
        <f>IFERROR(VLOOKUP(R163,[1]DAY!$A$2:$E$3000,5,0),0)</f>
        <v/>
      </c>
      <c r="S37" s="56" t="str">
        <f>IFERROR(VLOOKUP(S163,[1]DAY!$A$2:$E$3000,5,0),0)</f>
        <v/>
      </c>
      <c r="T37" s="56" t="str">
        <f>IFERROR(VLOOKUP(T163,[1]DAY!$A$2:$E$3000,5,0),0)</f>
        <v/>
      </c>
      <c r="U37" s="56" t="str">
        <f>IFERROR(VLOOKUP(U163,[1]DAY!$A$2:$E$3000,5,0),0)</f>
        <v/>
      </c>
      <c r="V37" s="56" t="str">
        <f>IFERROR(VLOOKUP(V163,[1]DAY!$A$2:$E$3000,5,0),0)</f>
        <v/>
      </c>
      <c r="W37" s="56" t="str">
        <f>IFERROR(VLOOKUP(W163,[1]DAY!$A$2:$E$3000,5,0),0)</f>
        <v/>
      </c>
      <c r="X37" s="56" t="str">
        <f>IFERROR(VLOOKUP(X163,[1]DAY!$A$2:$E$3000,5,0),0)</f>
        <v>海の日</v>
      </c>
      <c r="Y37" s="56" t="str">
        <f>IFERROR(VLOOKUP(Y163,[1]DAY!$A$2:$E$3000,5,0),0)</f>
        <v/>
      </c>
      <c r="Z37" s="56" t="str">
        <f>IFERROR(VLOOKUP(Z163,[1]DAY!$A$2:$E$3000,5,0),0)</f>
        <v/>
      </c>
      <c r="AA37" s="56" t="str">
        <f>IFERROR(VLOOKUP(AA163,[1]DAY!$A$2:$E$3000,5,0),0)</f>
        <v/>
      </c>
      <c r="AB37" s="56" t="str">
        <f>IFERROR(VLOOKUP(AB163,[1]DAY!$A$2:$E$3000,5,0),0)</f>
        <v/>
      </c>
      <c r="AC37" s="56" t="str">
        <f>IFERROR(VLOOKUP(AC163,[1]DAY!$A$2:$E$3000,5,0),0)</f>
        <v/>
      </c>
      <c r="AD37" s="135" t="str">
        <f>IFERROR(VLOOKUP(AD163,[1]DAY!$A$2:$E$3000,5,0),0)</f>
        <v/>
      </c>
      <c r="AE37" s="146"/>
      <c r="AF37" s="165"/>
      <c r="AG37" s="181"/>
      <c r="AH37" s="146"/>
      <c r="AI37" s="165"/>
      <c r="AJ37" s="181"/>
      <c r="AM37" s="214"/>
      <c r="AN37" s="214"/>
      <c r="AQ37" s="60">
        <f>IFERROR(VLOOKUP(AQ164,[1]DAY!$A$2:$E$744,4,0),0)</f>
        <v>0</v>
      </c>
    </row>
    <row r="38" spans="1:52" ht="27.75" customHeight="1">
      <c r="A38" s="15"/>
      <c r="B38" s="36" t="s">
        <v>49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147">
        <f>IF(COUNT(C38:AD38)=0,+(COUNTIF(C38:AD38,"作業"))+(COUNTIF(C38:AD38,"休日")),"")</f>
        <v>0</v>
      </c>
      <c r="AF38" s="166">
        <f>IF(+COUNT(C38:AD38)=0,(COUNTIF(C38:AD38,"休日")),"")</f>
        <v>0</v>
      </c>
      <c r="AG38" s="182">
        <f>IFERROR(IF(COUNTA(C38:AD38)=0,0,IF(COUNTA(C38:AD38)&lt;28,$F$150,IF(AM39&gt;0.284,$F$148,$F$149))),0)</f>
        <v>0</v>
      </c>
      <c r="AH38" s="147">
        <f>IF(COUNT(C39:AD39)=0,+(COUNTIF(C39:AD39,"作業"))+(COUNTIF(C39:AD39,"休日")),"")</f>
        <v>0</v>
      </c>
      <c r="AI38" s="166">
        <f>IF(COUNT(C39:AD39)=0,(COUNTIF(C39:AD39,"休日")),"")</f>
        <v>0</v>
      </c>
      <c r="AJ38" s="182">
        <f>IFERROR(IF(COUNTA(C39:AD39)=0,0,IF(COUNTA(C39:AD39)&lt;28,$F$150,IF(AN39&gt;0.284,$F$146,$F$147))),0)</f>
        <v>0</v>
      </c>
      <c r="AL38" s="6"/>
      <c r="AM38" s="218"/>
      <c r="AN38" s="218"/>
      <c r="AO38" s="6"/>
      <c r="AP38" s="6"/>
      <c r="AQ38" s="135">
        <f>IFERROR(VLOOKUP(AQ164,[1]DAY!$A$2:$E$744,5,0),0)</f>
        <v>0</v>
      </c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27.75" customHeight="1">
      <c r="A39" s="16"/>
      <c r="B39" s="37" t="s">
        <v>51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148">
        <f>IFERROR(AM39,0)</f>
        <v>0</v>
      </c>
      <c r="AF39" s="167"/>
      <c r="AG39" s="183"/>
      <c r="AH39" s="148">
        <f>IFERROR(AN39,0)</f>
        <v>0</v>
      </c>
      <c r="AI39" s="167"/>
      <c r="AJ39" s="183"/>
      <c r="AM39" s="217" t="e">
        <f>ROUND(AF38/AE38,3)</f>
        <v>#DIV/0!</v>
      </c>
      <c r="AN39" s="220" t="e">
        <f>ROUND(AI38/AH38,3)</f>
        <v>#DIV/0!</v>
      </c>
      <c r="AQ39" s="223">
        <f>IFERROR(VLOOKUP(AQ164,[1]DAY!$A$2:$E$744,6,0),0)</f>
        <v>0</v>
      </c>
    </row>
    <row r="40" spans="1:52" s="6" customFormat="1" ht="27.75" customHeight="1">
      <c r="A40" s="14" t="s">
        <v>19</v>
      </c>
      <c r="B40" s="38" t="s">
        <v>31</v>
      </c>
      <c r="C40" s="59">
        <f>IFERROR(VLOOKUP(C164,[1]DAY!$A$2:$E$3000,2,0),0)</f>
        <v>7</v>
      </c>
      <c r="D40" s="59">
        <f>IFERROR(VLOOKUP(D164,[1]DAY!$A$2:$E$744,2,0),0)</f>
        <v>7</v>
      </c>
      <c r="E40" s="59">
        <f>IFERROR(VLOOKUP(E164,[1]DAY!$A$2:$E$744,2,0),0)</f>
        <v>7</v>
      </c>
      <c r="F40" s="59">
        <f>IFERROR(VLOOKUP(F164,[1]DAY!$A$2:$E$744,2,0),0)</f>
        <v>7</v>
      </c>
      <c r="G40" s="59">
        <f>IFERROR(VLOOKUP(G164,[1]DAY!$A$2:$E$744,2,0),0)</f>
        <v>7</v>
      </c>
      <c r="H40" s="59">
        <f>IFERROR(VLOOKUP(H164,[1]DAY!$A$2:$E$744,2,0),0)</f>
        <v>7</v>
      </c>
      <c r="I40" s="59">
        <f>IFERROR(VLOOKUP(I164,[1]DAY!$A$2:$E$744,2,0),0)</f>
        <v>7</v>
      </c>
      <c r="J40" s="59">
        <f>IFERROR(VLOOKUP(J164,[1]DAY!$A$2:$E$744,2,0),0)</f>
        <v>7</v>
      </c>
      <c r="K40" s="59">
        <f>IFERROR(VLOOKUP(K164,[1]DAY!$A$2:$E$744,2,0),0)</f>
        <v>7</v>
      </c>
      <c r="L40" s="59">
        <f>IFERROR(VLOOKUP(L164,[1]DAY!$A$2:$E$744,2,0),0)</f>
        <v>7</v>
      </c>
      <c r="M40" s="59">
        <f>IFERROR(VLOOKUP(M164,[1]DAY!$A$2:$E$744,2,0),0)</f>
        <v>8</v>
      </c>
      <c r="N40" s="59">
        <f>IFERROR(VLOOKUP(N164,[1]DAY!$A$2:$E$744,2,0),0)</f>
        <v>8</v>
      </c>
      <c r="O40" s="59">
        <f>IFERROR(VLOOKUP(O164,[1]DAY!$A$2:$E$744,2,0),0)</f>
        <v>8</v>
      </c>
      <c r="P40" s="59">
        <f>IFERROR(VLOOKUP(P164,[1]DAY!$A$2:$E$744,2,0),0)</f>
        <v>8</v>
      </c>
      <c r="Q40" s="59">
        <f>IFERROR(VLOOKUP(Q164,[1]DAY!$A$2:$E$744,2,0),0)</f>
        <v>8</v>
      </c>
      <c r="R40" s="59">
        <f>IFERROR(VLOOKUP(R164,[1]DAY!$A$2:$E$744,2,0),0)</f>
        <v>8</v>
      </c>
      <c r="S40" s="59">
        <f>IFERROR(VLOOKUP(S164,[1]DAY!$A$2:$E$744,2,0),0)</f>
        <v>8</v>
      </c>
      <c r="T40" s="59">
        <f>IFERROR(VLOOKUP(T164,[1]DAY!$A$2:$E$744,2,0),0)</f>
        <v>8</v>
      </c>
      <c r="U40" s="59">
        <f>IFERROR(VLOOKUP(U164,[1]DAY!$A$2:$E$744,2,0),0)</f>
        <v>8</v>
      </c>
      <c r="V40" s="59">
        <f>IFERROR(VLOOKUP(V164,[1]DAY!$A$2:$E$744,2,0),0)</f>
        <v>8</v>
      </c>
      <c r="W40" s="59">
        <f>IFERROR(VLOOKUP(W164,[1]DAY!$A$2:$E$744,2,0),0)</f>
        <v>8</v>
      </c>
      <c r="X40" s="59">
        <f>IFERROR(VLOOKUP(X164,[1]DAY!$A$2:$E$744,2,0),0)</f>
        <v>8</v>
      </c>
      <c r="Y40" s="59">
        <f>IFERROR(VLOOKUP(Y164,[1]DAY!$A$2:$E$744,2,0),0)</f>
        <v>8</v>
      </c>
      <c r="Z40" s="59">
        <f>IFERROR(VLOOKUP(Z164,[1]DAY!$A$2:$E$744,2,0),0)</f>
        <v>8</v>
      </c>
      <c r="AA40" s="59">
        <f>IFERROR(VLOOKUP(AA164,[1]DAY!$A$2:$E$744,2,0),0)</f>
        <v>8</v>
      </c>
      <c r="AB40" s="59">
        <f>IFERROR(VLOOKUP(AB164,[1]DAY!$A$2:$E$744,2,0),0)</f>
        <v>8</v>
      </c>
      <c r="AC40" s="59">
        <f>IFERROR(VLOOKUP(AC164,[1]DAY!$A$2:$E$744,2,0),0)</f>
        <v>8</v>
      </c>
      <c r="AD40" s="59">
        <f>IFERROR(VLOOKUP(AD164,[1]DAY!$A$2:$E$744,2,0),0)</f>
        <v>8</v>
      </c>
      <c r="AE40" s="149" t="s">
        <v>68</v>
      </c>
      <c r="AF40" s="168" t="s">
        <v>77</v>
      </c>
      <c r="AG40" s="180" t="s">
        <v>79</v>
      </c>
      <c r="AH40" s="145" t="s">
        <v>68</v>
      </c>
      <c r="AI40" s="164" t="s">
        <v>80</v>
      </c>
      <c r="AJ40" s="180" t="s">
        <v>79</v>
      </c>
      <c r="AL40" s="4"/>
      <c r="AM40" s="218"/>
      <c r="AN40" s="218"/>
      <c r="AO40" s="4"/>
      <c r="AP40" s="4"/>
      <c r="AQ40" s="224">
        <f>IFERROR(VLOOKUP(AQ164,[1]DAY!$A$2:$E$744,7,0),0)</f>
        <v>0</v>
      </c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27.75" customHeight="1">
      <c r="A41" s="15"/>
      <c r="B41" s="33" t="s">
        <v>45</v>
      </c>
      <c r="C41" s="54">
        <f>IFERROR(VLOOKUP(C164,[1]DAY!$A$2:$E$3000,3,0),0)</f>
        <v>22</v>
      </c>
      <c r="D41" s="54">
        <f>IFERROR(VLOOKUP(D164,[1]DAY!$A$2:$E$744,3,0),0)</f>
        <v>23</v>
      </c>
      <c r="E41" s="54">
        <f>IFERROR(VLOOKUP(E164,[1]DAY!$A$2:$E$744,3,0),0)</f>
        <v>24</v>
      </c>
      <c r="F41" s="54">
        <f>IFERROR(VLOOKUP(F164,[1]DAY!$A$2:$E$744,3,0),0)</f>
        <v>25</v>
      </c>
      <c r="G41" s="54">
        <f>IFERROR(VLOOKUP(G164,[1]DAY!$A$2:$E$744,3,0),0)</f>
        <v>26</v>
      </c>
      <c r="H41" s="54">
        <f>IFERROR(VLOOKUP(H164,[1]DAY!$A$2:$E$744,3,0),0)</f>
        <v>27</v>
      </c>
      <c r="I41" s="54">
        <f>IFERROR(VLOOKUP(I164,[1]DAY!$A$2:$E$744,3,0),0)</f>
        <v>28</v>
      </c>
      <c r="J41" s="54">
        <f>IFERROR(VLOOKUP(J164,[1]DAY!$A$2:$E$744,3,0),0)</f>
        <v>29</v>
      </c>
      <c r="K41" s="54">
        <f>IFERROR(VLOOKUP(K164,[1]DAY!$A$2:$E$744,3,0),0)</f>
        <v>30</v>
      </c>
      <c r="L41" s="54">
        <f>IFERROR(VLOOKUP(L164,[1]DAY!$A$2:$E$744,3,0),0)</f>
        <v>31</v>
      </c>
      <c r="M41" s="54">
        <f>IFERROR(VLOOKUP(M164,[1]DAY!$A$2:$E$744,3,0),0)</f>
        <v>1</v>
      </c>
      <c r="N41" s="54">
        <f>IFERROR(VLOOKUP(N164,[1]DAY!$A$2:$E$744,3,0),0)</f>
        <v>2</v>
      </c>
      <c r="O41" s="54">
        <f>IFERROR(VLOOKUP(O164,[1]DAY!$A$2:$E$744,3,0),0)</f>
        <v>3</v>
      </c>
      <c r="P41" s="54">
        <f>IFERROR(VLOOKUP(P164,[1]DAY!$A$2:$E$744,3,0),0)</f>
        <v>4</v>
      </c>
      <c r="Q41" s="54">
        <f>IFERROR(VLOOKUP(Q164,[1]DAY!$A$2:$E$744,3,0),0)</f>
        <v>5</v>
      </c>
      <c r="R41" s="54">
        <f>IFERROR(VLOOKUP(R164,[1]DAY!$A$2:$E$744,3,0),0)</f>
        <v>6</v>
      </c>
      <c r="S41" s="54">
        <f>IFERROR(VLOOKUP(S164,[1]DAY!$A$2:$E$744,3,0),0)</f>
        <v>7</v>
      </c>
      <c r="T41" s="54">
        <f>IFERROR(VLOOKUP(T164,[1]DAY!$A$2:$E$744,3,0),0)</f>
        <v>8</v>
      </c>
      <c r="U41" s="54">
        <f>IFERROR(VLOOKUP(U164,[1]DAY!$A$2:$E$744,3,0),0)</f>
        <v>9</v>
      </c>
      <c r="V41" s="54">
        <f>IFERROR(VLOOKUP(V164,[1]DAY!$A$2:$E$744,3,0),0)</f>
        <v>10</v>
      </c>
      <c r="W41" s="54">
        <f>IFERROR(VLOOKUP(W164,[1]DAY!$A$2:$E$744,3,0),0)</f>
        <v>11</v>
      </c>
      <c r="X41" s="54">
        <f>IFERROR(VLOOKUP(X164,[1]DAY!$A$2:$E$744,3,0),0)</f>
        <v>12</v>
      </c>
      <c r="Y41" s="54">
        <f>IFERROR(VLOOKUP(Y164,[1]DAY!$A$2:$E$744,3,0),0)</f>
        <v>13</v>
      </c>
      <c r="Z41" s="54">
        <f>IFERROR(VLOOKUP(Z164,[1]DAY!$A$2:$E$744,3,0),0)</f>
        <v>14</v>
      </c>
      <c r="AA41" s="54">
        <f>IFERROR(VLOOKUP(AA164,[1]DAY!$A$2:$E$744,3,0),0)</f>
        <v>15</v>
      </c>
      <c r="AB41" s="54">
        <f>IFERROR(VLOOKUP(AB164,[1]DAY!$A$2:$E$744,3,0),0)</f>
        <v>16</v>
      </c>
      <c r="AC41" s="54">
        <f>IFERROR(VLOOKUP(AC164,[1]DAY!$A$2:$E$744,3,0),0)</f>
        <v>17</v>
      </c>
      <c r="AD41" s="134">
        <f>IFERROR(VLOOKUP(AD164,[1]DAY!$A$2:$E$744,3,0),0)</f>
        <v>18</v>
      </c>
      <c r="AE41" s="146"/>
      <c r="AF41" s="165"/>
      <c r="AG41" s="180"/>
      <c r="AH41" s="146"/>
      <c r="AI41" s="165"/>
      <c r="AJ41" s="180"/>
      <c r="AM41" s="218"/>
      <c r="AN41" s="218"/>
      <c r="AQ41" s="225">
        <f>IFERROR(VLOOKUP(AQ165,[1]DAY!$A$2:$E$744,2,0),0)</f>
        <v>0</v>
      </c>
    </row>
    <row r="42" spans="1:52" ht="27.75" customHeight="1">
      <c r="A42" s="15"/>
      <c r="B42" s="34" t="s">
        <v>46</v>
      </c>
      <c r="C42" s="55" t="str">
        <f>IFERROR(VLOOKUP(C164,[1]DAY!$A$2:$E$3000,4,0),0)</f>
        <v>月</v>
      </c>
      <c r="D42" s="55" t="str">
        <f>IFERROR(VLOOKUP(D164,[1]DAY!$A$2:$E$3000,4,0),0)</f>
        <v>火</v>
      </c>
      <c r="E42" s="55" t="str">
        <f>IFERROR(VLOOKUP(E164,[1]DAY!$A$2:$E$3000,4,0),0)</f>
        <v>水</v>
      </c>
      <c r="F42" s="55" t="str">
        <f>IFERROR(VLOOKUP(F164,[1]DAY!$A$2:$E$3000,4,0),0)</f>
        <v>木</v>
      </c>
      <c r="G42" s="55" t="str">
        <f>IFERROR(VLOOKUP(G164,[1]DAY!$A$2:$E$3000,4,0),0)</f>
        <v>金</v>
      </c>
      <c r="H42" s="55" t="str">
        <f>IFERROR(VLOOKUP(H164,[1]DAY!$A$2:$E$3000,4,0),0)</f>
        <v>土</v>
      </c>
      <c r="I42" s="55" t="str">
        <f>IFERROR(VLOOKUP(I164,[1]DAY!$A$2:$E$3000,4,0),0)</f>
        <v>日</v>
      </c>
      <c r="J42" s="55" t="str">
        <f>IFERROR(VLOOKUP(J164,[1]DAY!$A$2:$E$3000,4,0),0)</f>
        <v>月</v>
      </c>
      <c r="K42" s="55" t="str">
        <f>IFERROR(VLOOKUP(K164,[1]DAY!$A$2:$E$3000,4,0),0)</f>
        <v>火</v>
      </c>
      <c r="L42" s="55" t="str">
        <f>IFERROR(VLOOKUP(L164,[1]DAY!$A$2:$E$3000,4,0),0)</f>
        <v>水</v>
      </c>
      <c r="M42" s="55" t="str">
        <f>IFERROR(VLOOKUP(M164,[1]DAY!$A$2:$E$3000,4,0),0)</f>
        <v>木</v>
      </c>
      <c r="N42" s="55" t="str">
        <f>IFERROR(VLOOKUP(N164,[1]DAY!$A$2:$E$3000,4,0),0)</f>
        <v>金</v>
      </c>
      <c r="O42" s="55" t="str">
        <f>IFERROR(VLOOKUP(O164,[1]DAY!$A$2:$E$3000,4,0),0)</f>
        <v>土</v>
      </c>
      <c r="P42" s="55" t="str">
        <f>IFERROR(VLOOKUP(P164,[1]DAY!$A$2:$E$3000,4,0),0)</f>
        <v>日</v>
      </c>
      <c r="Q42" s="55" t="str">
        <f>IFERROR(VLOOKUP(Q164,[1]DAY!$A$2:$E$3000,4,0),0)</f>
        <v>月</v>
      </c>
      <c r="R42" s="55" t="str">
        <f>IFERROR(VLOOKUP(R164,[1]DAY!$A$2:$E$3000,4,0),0)</f>
        <v>火</v>
      </c>
      <c r="S42" s="55" t="str">
        <f>IFERROR(VLOOKUP(S164,[1]DAY!$A$2:$E$3000,4,0),0)</f>
        <v>水</v>
      </c>
      <c r="T42" s="55" t="str">
        <f>IFERROR(VLOOKUP(T164,[1]DAY!$A$2:$E$3000,4,0),0)</f>
        <v>木</v>
      </c>
      <c r="U42" s="55" t="str">
        <f>IFERROR(VLOOKUP(U164,[1]DAY!$A$2:$E$3000,4,0),0)</f>
        <v>金</v>
      </c>
      <c r="V42" s="55" t="str">
        <f>IFERROR(VLOOKUP(V164,[1]DAY!$A$2:$E$3000,4,0),0)</f>
        <v>土</v>
      </c>
      <c r="W42" s="55" t="str">
        <f>IFERROR(VLOOKUP(W164,[1]DAY!$A$2:$E$3000,4,0),0)</f>
        <v>日</v>
      </c>
      <c r="X42" s="55" t="str">
        <f>IFERROR(VLOOKUP(X164,[1]DAY!$A$2:$E$3000,4,0),0)</f>
        <v>月</v>
      </c>
      <c r="Y42" s="55" t="str">
        <f>IFERROR(VLOOKUP(Y164,[1]DAY!$A$2:$E$3000,4,0),0)</f>
        <v>火</v>
      </c>
      <c r="Z42" s="55" t="str">
        <f>IFERROR(VLOOKUP(Z164,[1]DAY!$A$2:$E$3000,4,0),0)</f>
        <v>水</v>
      </c>
      <c r="AA42" s="55" t="str">
        <f>IFERROR(VLOOKUP(AA164,[1]DAY!$A$2:$E$3000,4,0),0)</f>
        <v>木</v>
      </c>
      <c r="AB42" s="55" t="str">
        <f>IFERROR(VLOOKUP(AB164,[1]DAY!$A$2:$E$3000,4,0),0)</f>
        <v>金</v>
      </c>
      <c r="AC42" s="55" t="str">
        <f>IFERROR(VLOOKUP(AC164,[1]DAY!$A$2:$E$3000,4,0),0)</f>
        <v>土</v>
      </c>
      <c r="AD42" s="55" t="str">
        <f>IFERROR(VLOOKUP(AD164,[1]DAY!$A$2:$E$3000,4,0),0)</f>
        <v>日</v>
      </c>
      <c r="AE42" s="146"/>
      <c r="AF42" s="165"/>
      <c r="AG42" s="180"/>
      <c r="AH42" s="146"/>
      <c r="AI42" s="165"/>
      <c r="AJ42" s="180"/>
      <c r="AM42" s="218"/>
      <c r="AN42" s="218"/>
      <c r="AQ42" s="60">
        <f>IFERROR(VLOOKUP(AQ165,[1]DAY!$A$2:$E$744,3,0),0)</f>
        <v>0</v>
      </c>
    </row>
    <row r="43" spans="1:52" ht="88.5" customHeight="1">
      <c r="A43" s="15"/>
      <c r="B43" s="35" t="s">
        <v>47</v>
      </c>
      <c r="C43" s="56" t="str">
        <f>IFERROR(VLOOKUP(C164,[1]DAY!$A$2:$E$3000,5,0),0)</f>
        <v/>
      </c>
      <c r="D43" s="56" t="str">
        <f>IFERROR(VLOOKUP(D164,[1]DAY!$A$2:$E$3000,5,0),0)</f>
        <v/>
      </c>
      <c r="E43" s="56" t="str">
        <f>IFERROR(VLOOKUP(E164,[1]DAY!$A$2:$E$3000,5,0),0)</f>
        <v/>
      </c>
      <c r="F43" s="56" t="str">
        <f>IFERROR(VLOOKUP(F164,[1]DAY!$A$2:$E$3000,5,0),0)</f>
        <v/>
      </c>
      <c r="G43" s="56" t="str">
        <f>IFERROR(VLOOKUP(G164,[1]DAY!$A$2:$E$3000,5,0),0)</f>
        <v/>
      </c>
      <c r="H43" s="56" t="str">
        <f>IFERROR(VLOOKUP(H164,[1]DAY!$A$2:$E$3000,5,0),0)</f>
        <v/>
      </c>
      <c r="I43" s="56" t="str">
        <f>IFERROR(VLOOKUP(I164,[1]DAY!$A$2:$E$3000,5,0),0)</f>
        <v/>
      </c>
      <c r="J43" s="56" t="str">
        <f>IFERROR(VLOOKUP(J164,[1]DAY!$A$2:$E$3000,5,0),0)</f>
        <v/>
      </c>
      <c r="K43" s="56" t="str">
        <f>IFERROR(VLOOKUP(K164,[1]DAY!$A$2:$E$3000,5,0),0)</f>
        <v/>
      </c>
      <c r="L43" s="56" t="str">
        <f>IFERROR(VLOOKUP(L164,[1]DAY!$A$2:$E$3000,5,0),0)</f>
        <v/>
      </c>
      <c r="M43" s="56" t="str">
        <f>IFERROR(VLOOKUP(M164,[1]DAY!$A$2:$E$3000,5,0),0)</f>
        <v/>
      </c>
      <c r="N43" s="56" t="str">
        <f>IFERROR(VLOOKUP(N164,[1]DAY!$A$2:$E$3000,5,0),0)</f>
        <v/>
      </c>
      <c r="O43" s="56" t="str">
        <f>IFERROR(VLOOKUP(O164,[1]DAY!$A$2:$E$3000,5,0),0)</f>
        <v/>
      </c>
      <c r="P43" s="56" t="str">
        <f>IFERROR(VLOOKUP(P164,[1]DAY!$A$2:$E$3000,5,0),0)</f>
        <v/>
      </c>
      <c r="Q43" s="56" t="str">
        <f>IFERROR(VLOOKUP(Q164,[1]DAY!$A$2:$E$3000,5,0),0)</f>
        <v/>
      </c>
      <c r="R43" s="56" t="str">
        <f>IFERROR(VLOOKUP(R164,[1]DAY!$A$2:$E$3000,5,0),0)</f>
        <v/>
      </c>
      <c r="S43" s="56" t="str">
        <f>IFERROR(VLOOKUP(S164,[1]DAY!$A$2:$E$3000,5,0),0)</f>
        <v/>
      </c>
      <c r="T43" s="56" t="str">
        <f>IFERROR(VLOOKUP(T164,[1]DAY!$A$2:$E$3000,5,0),0)</f>
        <v/>
      </c>
      <c r="U43" s="56" t="str">
        <f>IFERROR(VLOOKUP(U164,[1]DAY!$A$2:$E$3000,5,0),0)</f>
        <v/>
      </c>
      <c r="V43" s="56" t="str">
        <f>IFERROR(VLOOKUP(V164,[1]DAY!$A$2:$E$3000,5,0),0)</f>
        <v/>
      </c>
      <c r="W43" s="56" t="str">
        <f>IFERROR(VLOOKUP(W164,[1]DAY!$A$2:$E$3000,5,0),0)</f>
        <v>山の日</v>
      </c>
      <c r="X43" s="56" t="str">
        <f>IFERROR(VLOOKUP(X164,[1]DAY!$A$2:$E$3000,5,0),0)</f>
        <v>振替休日</v>
      </c>
      <c r="Y43" s="56" t="str">
        <f>IFERROR(VLOOKUP(Y164,[1]DAY!$A$2:$E$3000,5,0),0)</f>
        <v/>
      </c>
      <c r="Z43" s="56" t="str">
        <f>IFERROR(VLOOKUP(Z164,[1]DAY!$A$2:$E$3000,5,0),0)</f>
        <v/>
      </c>
      <c r="AA43" s="56" t="str">
        <f>IFERROR(VLOOKUP(AA164,[1]DAY!$A$2:$E$3000,5,0),0)</f>
        <v/>
      </c>
      <c r="AB43" s="56" t="str">
        <f>IFERROR(VLOOKUP(AB164,[1]DAY!$A$2:$E$3000,5,0),0)</f>
        <v/>
      </c>
      <c r="AC43" s="56" t="str">
        <f>IFERROR(VLOOKUP(AC164,[1]DAY!$A$2:$E$3000,5,0),0)</f>
        <v/>
      </c>
      <c r="AD43" s="56" t="str">
        <f>IFERROR(VLOOKUP(AD164,[1]DAY!$A$2:$E$3000,5,0),0)</f>
        <v/>
      </c>
      <c r="AE43" s="146"/>
      <c r="AF43" s="165"/>
      <c r="AG43" s="181"/>
      <c r="AH43" s="146"/>
      <c r="AI43" s="165"/>
      <c r="AJ43" s="181"/>
      <c r="AM43" s="214"/>
      <c r="AN43" s="214"/>
      <c r="AQ43" s="60">
        <f>IFERROR(VLOOKUP(AQ165,[1]DAY!$A$2:$E$744,4,0),0)</f>
        <v>0</v>
      </c>
    </row>
    <row r="44" spans="1:52" ht="27.75" customHeight="1">
      <c r="A44" s="15"/>
      <c r="B44" s="36" t="s">
        <v>49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147">
        <f>IF(COUNT(C44:AD44)=0,+(COUNTIF(C44:AD44,"作業"))+(COUNTIF(C44:AD44,"休日")),"")</f>
        <v>0</v>
      </c>
      <c r="AF44" s="166">
        <f>IF(+COUNT(C44:AD44)=0,(COUNTIF(C44:AD44,"休日")),"")</f>
        <v>0</v>
      </c>
      <c r="AG44" s="182">
        <f>IFERROR(IF(COUNTA(C44:AD44)=0,0,IF(COUNTA(C44:AD44)&lt;28,$F$150,IF(AM45&gt;0.284,$F$148,$F$149))),0)</f>
        <v>0</v>
      </c>
      <c r="AH44" s="147">
        <f>IF(COUNT(C45:AD45)=0,+(COUNTIF(C45:AD45,"作業"))+(COUNTIF(C45:AD45,"休日")),"")</f>
        <v>0</v>
      </c>
      <c r="AI44" s="166">
        <f>IF(COUNT(C45:AD45)=0,(COUNTIF(C45:AD45,"休日")),"")</f>
        <v>0</v>
      </c>
      <c r="AJ44" s="182">
        <f>IFERROR(IF(COUNTA(C45:AD45)=0,0,IF(COUNTA(C45:AD45)&lt;28,$F$150,IF(AN45&gt;0.284,$F$146,$F$147))),0)</f>
        <v>0</v>
      </c>
      <c r="AL44" s="6"/>
      <c r="AM44" s="218"/>
      <c r="AN44" s="218"/>
      <c r="AO44" s="6"/>
      <c r="AP44" s="6"/>
      <c r="AQ44" s="135">
        <f>IFERROR(VLOOKUP(AQ165,[1]DAY!$A$2:$E$744,5,0),0)</f>
        <v>0</v>
      </c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27.75" customHeight="1">
      <c r="A45" s="16"/>
      <c r="B45" s="37" t="s">
        <v>51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148">
        <f>IFERROR(AM45,0)</f>
        <v>0</v>
      </c>
      <c r="AF45" s="167"/>
      <c r="AG45" s="183"/>
      <c r="AH45" s="148">
        <f>IFERROR(AN45,0)</f>
        <v>0</v>
      </c>
      <c r="AI45" s="167"/>
      <c r="AJ45" s="183"/>
      <c r="AM45" s="217" t="e">
        <f>ROUND(AF44/AE44,3)</f>
        <v>#DIV/0!</v>
      </c>
      <c r="AN45" s="220" t="e">
        <f>ROUND(AI44/AH44,3)</f>
        <v>#DIV/0!</v>
      </c>
      <c r="AQ45" s="223">
        <f>IFERROR(VLOOKUP(AQ165,[1]DAY!$A$2:$E$744,6,0),0)</f>
        <v>0</v>
      </c>
    </row>
    <row r="46" spans="1:52" s="6" customFormat="1" ht="27.75" customHeight="1">
      <c r="A46" s="14" t="s">
        <v>21</v>
      </c>
      <c r="B46" s="32" t="s">
        <v>31</v>
      </c>
      <c r="C46" s="53">
        <f>IFERROR(VLOOKUP(C165,[1]DAY!$A$2:$E$3000,2,0),0)</f>
        <v>8</v>
      </c>
      <c r="D46" s="53">
        <f>IFERROR(VLOOKUP(D165,[1]DAY!$A$2:$E$744,2,0),0)</f>
        <v>8</v>
      </c>
      <c r="E46" s="53">
        <f>IFERROR(VLOOKUP(E165,[1]DAY!$A$2:$E$744,2,0),0)</f>
        <v>8</v>
      </c>
      <c r="F46" s="53">
        <f>IFERROR(VLOOKUP(F165,[1]DAY!$A$2:$E$744,2,0),0)</f>
        <v>8</v>
      </c>
      <c r="G46" s="53">
        <f>IFERROR(VLOOKUP(G165,[1]DAY!$A$2:$E$744,2,0),0)</f>
        <v>8</v>
      </c>
      <c r="H46" s="53">
        <f>IFERROR(VLOOKUP(H165,[1]DAY!$A$2:$E$744,2,0),0)</f>
        <v>8</v>
      </c>
      <c r="I46" s="53">
        <f>IFERROR(VLOOKUP(I165,[1]DAY!$A$2:$E$744,2,0),0)</f>
        <v>8</v>
      </c>
      <c r="J46" s="53">
        <f>IFERROR(VLOOKUP(J165,[1]DAY!$A$2:$E$744,2,0),0)</f>
        <v>8</v>
      </c>
      <c r="K46" s="53">
        <f>IFERROR(VLOOKUP(K165,[1]DAY!$A$2:$E$744,2,0),0)</f>
        <v>8</v>
      </c>
      <c r="L46" s="53">
        <f>IFERROR(VLOOKUP(L165,[1]DAY!$A$2:$E$744,2,0),0)</f>
        <v>8</v>
      </c>
      <c r="M46" s="53">
        <f>IFERROR(VLOOKUP(M165,[1]DAY!$A$2:$E$744,2,0),0)</f>
        <v>8</v>
      </c>
      <c r="N46" s="53">
        <f>IFERROR(VLOOKUP(N165,[1]DAY!$A$2:$E$744,2,0),0)</f>
        <v>8</v>
      </c>
      <c r="O46" s="53">
        <f>IFERROR(VLOOKUP(O165,[1]DAY!$A$2:$E$744,2,0),0)</f>
        <v>8</v>
      </c>
      <c r="P46" s="53">
        <f>IFERROR(VLOOKUP(P165,[1]DAY!$A$2:$E$744,2,0),0)</f>
        <v>9</v>
      </c>
      <c r="Q46" s="53">
        <f>IFERROR(VLOOKUP(Q165,[1]DAY!$A$2:$E$744,2,0),0)</f>
        <v>9</v>
      </c>
      <c r="R46" s="53">
        <f>IFERROR(VLOOKUP(R165,[1]DAY!$A$2:$E$744,2,0),0)</f>
        <v>9</v>
      </c>
      <c r="S46" s="53">
        <f>IFERROR(VLOOKUP(S165,[1]DAY!$A$2:$E$744,2,0),0)</f>
        <v>9</v>
      </c>
      <c r="T46" s="53">
        <f>IFERROR(VLOOKUP(T165,[1]DAY!$A$2:$E$744,2,0),0)</f>
        <v>9</v>
      </c>
      <c r="U46" s="53">
        <f>IFERROR(VLOOKUP(U165,[1]DAY!$A$2:$E$744,2,0),0)</f>
        <v>9</v>
      </c>
      <c r="V46" s="53">
        <f>IFERROR(VLOOKUP(V165,[1]DAY!$A$2:$E$744,2,0),0)</f>
        <v>9</v>
      </c>
      <c r="W46" s="53">
        <f>IFERROR(VLOOKUP(W165,[1]DAY!$A$2:$E$744,2,0),0)</f>
        <v>9</v>
      </c>
      <c r="X46" s="53">
        <f>IFERROR(VLOOKUP(X165,[1]DAY!$A$2:$E$744,2,0),0)</f>
        <v>9</v>
      </c>
      <c r="Y46" s="53">
        <f>IFERROR(VLOOKUP(Y165,[1]DAY!$A$2:$E$744,2,0),0)</f>
        <v>9</v>
      </c>
      <c r="Z46" s="53">
        <f>IFERROR(VLOOKUP(Z165,[1]DAY!$A$2:$E$744,2,0),0)</f>
        <v>9</v>
      </c>
      <c r="AA46" s="53">
        <f>IFERROR(VLOOKUP(AA165,[1]DAY!$A$2:$E$744,2,0),0)</f>
        <v>9</v>
      </c>
      <c r="AB46" s="53">
        <f>IFERROR(VLOOKUP(AB165,[1]DAY!$A$2:$E$744,2,0),0)</f>
        <v>9</v>
      </c>
      <c r="AC46" s="53">
        <f>IFERROR(VLOOKUP(AC165,[1]DAY!$A$2:$E$744,2,0),0)</f>
        <v>9</v>
      </c>
      <c r="AD46" s="53">
        <f>IFERROR(VLOOKUP(AD165,[1]DAY!$A$2:$E$744,2,0),0)</f>
        <v>9</v>
      </c>
      <c r="AE46" s="149" t="s">
        <v>68</v>
      </c>
      <c r="AF46" s="168" t="s">
        <v>77</v>
      </c>
      <c r="AG46" s="180" t="s">
        <v>79</v>
      </c>
      <c r="AH46" s="145" t="s">
        <v>68</v>
      </c>
      <c r="AI46" s="164" t="s">
        <v>80</v>
      </c>
      <c r="AJ46" s="180" t="s">
        <v>79</v>
      </c>
      <c r="AL46" s="4"/>
      <c r="AM46" s="218"/>
      <c r="AN46" s="218"/>
      <c r="AO46" s="4"/>
      <c r="AP46" s="4"/>
      <c r="AQ46" s="226">
        <f>IFERROR(VLOOKUP(AQ165,[1]DAY!$A$2:$E$744,7,0),0)</f>
        <v>0</v>
      </c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27.75" customHeight="1">
      <c r="A47" s="15"/>
      <c r="B47" s="33" t="s">
        <v>45</v>
      </c>
      <c r="C47" s="54">
        <f>IFERROR(VLOOKUP(C165,[1]DAY!$A$2:$E$3000,3,0),0)</f>
        <v>19</v>
      </c>
      <c r="D47" s="54">
        <f>IFERROR(VLOOKUP(D165,[1]DAY!$A$2:$E$744,3,0),0)</f>
        <v>20</v>
      </c>
      <c r="E47" s="54">
        <f>IFERROR(VLOOKUP(E165,[1]DAY!$A$2:$E$744,3,0),0)</f>
        <v>21</v>
      </c>
      <c r="F47" s="54">
        <f>IFERROR(VLOOKUP(F165,[1]DAY!$A$2:$E$744,3,0),0)</f>
        <v>22</v>
      </c>
      <c r="G47" s="54">
        <f>IFERROR(VLOOKUP(G165,[1]DAY!$A$2:$E$744,3,0),0)</f>
        <v>23</v>
      </c>
      <c r="H47" s="54">
        <f>IFERROR(VLOOKUP(H165,[1]DAY!$A$2:$E$744,3,0),0)</f>
        <v>24</v>
      </c>
      <c r="I47" s="54">
        <f>IFERROR(VLOOKUP(I165,[1]DAY!$A$2:$E$744,3,0),0)</f>
        <v>25</v>
      </c>
      <c r="J47" s="54">
        <f>IFERROR(VLOOKUP(J165,[1]DAY!$A$2:$E$744,3,0),0)</f>
        <v>26</v>
      </c>
      <c r="K47" s="54">
        <f>IFERROR(VLOOKUP(K165,[1]DAY!$A$2:$E$744,3,0),0)</f>
        <v>27</v>
      </c>
      <c r="L47" s="54">
        <f>IFERROR(VLOOKUP(L165,[1]DAY!$A$2:$E$744,3,0),0)</f>
        <v>28</v>
      </c>
      <c r="M47" s="54">
        <f>IFERROR(VLOOKUP(M165,[1]DAY!$A$2:$E$744,3,0),0)</f>
        <v>29</v>
      </c>
      <c r="N47" s="54">
        <f>IFERROR(VLOOKUP(N165,[1]DAY!$A$2:$E$744,3,0),0)</f>
        <v>30</v>
      </c>
      <c r="O47" s="54">
        <f>IFERROR(VLOOKUP(O165,[1]DAY!$A$2:$E$744,3,0),0)</f>
        <v>31</v>
      </c>
      <c r="P47" s="54">
        <f>IFERROR(VLOOKUP(P165,[1]DAY!$A$2:$E$744,3,0),0)</f>
        <v>1</v>
      </c>
      <c r="Q47" s="54">
        <f>IFERROR(VLOOKUP(Q165,[1]DAY!$A$2:$E$744,3,0),0)</f>
        <v>2</v>
      </c>
      <c r="R47" s="54">
        <f>IFERROR(VLOOKUP(R165,[1]DAY!$A$2:$E$744,3,0),0)</f>
        <v>3</v>
      </c>
      <c r="S47" s="54">
        <f>IFERROR(VLOOKUP(S165,[1]DAY!$A$2:$E$744,3,0),0)</f>
        <v>4</v>
      </c>
      <c r="T47" s="54">
        <f>IFERROR(VLOOKUP(T165,[1]DAY!$A$2:$E$744,3,0),0)</f>
        <v>5</v>
      </c>
      <c r="U47" s="54">
        <f>IFERROR(VLOOKUP(U165,[1]DAY!$A$2:$E$744,3,0),0)</f>
        <v>6</v>
      </c>
      <c r="V47" s="54">
        <f>IFERROR(VLOOKUP(V165,[1]DAY!$A$2:$E$744,3,0),0)</f>
        <v>7</v>
      </c>
      <c r="W47" s="54">
        <f>IFERROR(VLOOKUP(W165,[1]DAY!$A$2:$E$744,3,0),0)</f>
        <v>8</v>
      </c>
      <c r="X47" s="54">
        <f>IFERROR(VLOOKUP(X165,[1]DAY!$A$2:$E$744,3,0),0)</f>
        <v>9</v>
      </c>
      <c r="Y47" s="54">
        <f>IFERROR(VLOOKUP(Y165,[1]DAY!$A$2:$E$744,3,0),0)</f>
        <v>10</v>
      </c>
      <c r="Z47" s="54">
        <f>IFERROR(VLOOKUP(Z165,[1]DAY!$A$2:$E$744,3,0),0)</f>
        <v>11</v>
      </c>
      <c r="AA47" s="54">
        <f>IFERROR(VLOOKUP(AA165,[1]DAY!$A$2:$E$744,3,0),0)</f>
        <v>12</v>
      </c>
      <c r="AB47" s="54">
        <f>IFERROR(VLOOKUP(AB165,[1]DAY!$A$2:$E$744,3,0),0)</f>
        <v>13</v>
      </c>
      <c r="AC47" s="54">
        <f>IFERROR(VLOOKUP(AC165,[1]DAY!$A$2:$E$744,3,0),0)</f>
        <v>14</v>
      </c>
      <c r="AD47" s="134">
        <f>IFERROR(VLOOKUP(AD165,[1]DAY!$A$2:$E$744,3,0),0)</f>
        <v>15</v>
      </c>
      <c r="AE47" s="146"/>
      <c r="AF47" s="165"/>
      <c r="AG47" s="180"/>
      <c r="AH47" s="146"/>
      <c r="AI47" s="165"/>
      <c r="AJ47" s="180"/>
      <c r="AM47" s="218"/>
      <c r="AN47" s="218"/>
      <c r="AQ47" s="30">
        <f>IFERROR(VLOOKUP(AQ166,[1]DAY!$A$2:$E$744,2,0),0)</f>
        <v>0</v>
      </c>
    </row>
    <row r="48" spans="1:52" ht="27.75" customHeight="1">
      <c r="A48" s="15"/>
      <c r="B48" s="34" t="s">
        <v>46</v>
      </c>
      <c r="C48" s="55" t="str">
        <f>IFERROR(VLOOKUP(C165,[1]DAY!$A$2:$E$3000,4,0),0)</f>
        <v>月</v>
      </c>
      <c r="D48" s="55" t="str">
        <f>IFERROR(VLOOKUP(D165,[1]DAY!$A$2:$E$3000,4,0),0)</f>
        <v>火</v>
      </c>
      <c r="E48" s="55" t="str">
        <f>IFERROR(VLOOKUP(E165,[1]DAY!$A$2:$E$3000,4,0),0)</f>
        <v>水</v>
      </c>
      <c r="F48" s="55" t="str">
        <f>IFERROR(VLOOKUP(F165,[1]DAY!$A$2:$E$3000,4,0),0)</f>
        <v>木</v>
      </c>
      <c r="G48" s="55" t="str">
        <f>IFERROR(VLOOKUP(G165,[1]DAY!$A$2:$E$3000,4,0),0)</f>
        <v>金</v>
      </c>
      <c r="H48" s="55" t="str">
        <f>IFERROR(VLOOKUP(H165,[1]DAY!$A$2:$E$3000,4,0),0)</f>
        <v>土</v>
      </c>
      <c r="I48" s="55" t="str">
        <f>IFERROR(VLOOKUP(I165,[1]DAY!$A$2:$E$3000,4,0),0)</f>
        <v>日</v>
      </c>
      <c r="J48" s="55" t="str">
        <f>IFERROR(VLOOKUP(J165,[1]DAY!$A$2:$E$3000,4,0),0)</f>
        <v>月</v>
      </c>
      <c r="K48" s="55" t="str">
        <f>IFERROR(VLOOKUP(K165,[1]DAY!$A$2:$E$3000,4,0),0)</f>
        <v>火</v>
      </c>
      <c r="L48" s="55" t="str">
        <f>IFERROR(VLOOKUP(L165,[1]DAY!$A$2:$E$3000,4,0),0)</f>
        <v>水</v>
      </c>
      <c r="M48" s="55" t="str">
        <f>IFERROR(VLOOKUP(M165,[1]DAY!$A$2:$E$3000,4,0),0)</f>
        <v>木</v>
      </c>
      <c r="N48" s="55" t="str">
        <f>IFERROR(VLOOKUP(N165,[1]DAY!$A$2:$E$3000,4,0),0)</f>
        <v>金</v>
      </c>
      <c r="O48" s="55" t="str">
        <f>IFERROR(VLOOKUP(O165,[1]DAY!$A$2:$E$3000,4,0),0)</f>
        <v>土</v>
      </c>
      <c r="P48" s="55" t="str">
        <f>IFERROR(VLOOKUP(P165,[1]DAY!$A$2:$E$3000,4,0),0)</f>
        <v>日</v>
      </c>
      <c r="Q48" s="55" t="str">
        <f>IFERROR(VLOOKUP(Q165,[1]DAY!$A$2:$E$3000,4,0),0)</f>
        <v>月</v>
      </c>
      <c r="R48" s="55" t="str">
        <f>IFERROR(VLOOKUP(R165,[1]DAY!$A$2:$E$3000,4,0),0)</f>
        <v>火</v>
      </c>
      <c r="S48" s="55" t="str">
        <f>IFERROR(VLOOKUP(S165,[1]DAY!$A$2:$E$3000,4,0),0)</f>
        <v>水</v>
      </c>
      <c r="T48" s="55" t="str">
        <f>IFERROR(VLOOKUP(T165,[1]DAY!$A$2:$E$3000,4,0),0)</f>
        <v>木</v>
      </c>
      <c r="U48" s="55" t="str">
        <f>IFERROR(VLOOKUP(U165,[1]DAY!$A$2:$E$3000,4,0),0)</f>
        <v>金</v>
      </c>
      <c r="V48" s="55" t="str">
        <f>IFERROR(VLOOKUP(V165,[1]DAY!$A$2:$E$3000,4,0),0)</f>
        <v>土</v>
      </c>
      <c r="W48" s="55" t="str">
        <f>IFERROR(VLOOKUP(W165,[1]DAY!$A$2:$E$3000,4,0),0)</f>
        <v>日</v>
      </c>
      <c r="X48" s="55" t="str">
        <f>IFERROR(VLOOKUP(X165,[1]DAY!$A$2:$E$3000,4,0),0)</f>
        <v>月</v>
      </c>
      <c r="Y48" s="55" t="str">
        <f>IFERROR(VLOOKUP(Y165,[1]DAY!$A$2:$E$3000,4,0),0)</f>
        <v>火</v>
      </c>
      <c r="Z48" s="55" t="str">
        <f>IFERROR(VLOOKUP(Z165,[1]DAY!$A$2:$E$3000,4,0),0)</f>
        <v>水</v>
      </c>
      <c r="AA48" s="55" t="str">
        <f>IFERROR(VLOOKUP(AA165,[1]DAY!$A$2:$E$3000,4,0),0)</f>
        <v>木</v>
      </c>
      <c r="AB48" s="55" t="str">
        <f>IFERROR(VLOOKUP(AB165,[1]DAY!$A$2:$E$3000,4,0),0)</f>
        <v>金</v>
      </c>
      <c r="AC48" s="55" t="str">
        <f>IFERROR(VLOOKUP(AC165,[1]DAY!$A$2:$E$3000,4,0),0)</f>
        <v>土</v>
      </c>
      <c r="AD48" s="55" t="str">
        <f>IFERROR(VLOOKUP(AD165,[1]DAY!$A$2:$E$3000,4,0),0)</f>
        <v>日</v>
      </c>
      <c r="AE48" s="146"/>
      <c r="AF48" s="165"/>
      <c r="AG48" s="180"/>
      <c r="AH48" s="146"/>
      <c r="AI48" s="165"/>
      <c r="AJ48" s="180"/>
      <c r="AM48" s="218"/>
      <c r="AN48" s="218"/>
      <c r="AQ48" s="60">
        <f>IFERROR(VLOOKUP(AQ166,[1]DAY!$A$2:$E$744,3,0),0)</f>
        <v>0</v>
      </c>
    </row>
    <row r="49" spans="1:43" ht="88.5" customHeight="1">
      <c r="A49" s="15"/>
      <c r="B49" s="35" t="s">
        <v>47</v>
      </c>
      <c r="C49" s="56" t="str">
        <f>IFERROR(VLOOKUP(C165,[1]DAY!$A$2:$E$3000,5,0),0)</f>
        <v/>
      </c>
      <c r="D49" s="56" t="str">
        <f>IFERROR(VLOOKUP(D165,[1]DAY!$A$2:$E$3000,5,0),0)</f>
        <v/>
      </c>
      <c r="E49" s="56" t="str">
        <f>IFERROR(VLOOKUP(E165,[1]DAY!$A$2:$E$3000,5,0),0)</f>
        <v/>
      </c>
      <c r="F49" s="56" t="str">
        <f>IFERROR(VLOOKUP(F165,[1]DAY!$A$2:$E$3000,5,0),0)</f>
        <v/>
      </c>
      <c r="G49" s="56" t="str">
        <f>IFERROR(VLOOKUP(G165,[1]DAY!$A$2:$E$3000,5,0),0)</f>
        <v/>
      </c>
      <c r="H49" s="56" t="str">
        <f>IFERROR(VLOOKUP(H165,[1]DAY!$A$2:$E$3000,5,0),0)</f>
        <v/>
      </c>
      <c r="I49" s="56" t="str">
        <f>IFERROR(VLOOKUP(I165,[1]DAY!$A$2:$E$3000,5,0),0)</f>
        <v/>
      </c>
      <c r="J49" s="56" t="str">
        <f>IFERROR(VLOOKUP(J165,[1]DAY!$A$2:$E$3000,5,0),0)</f>
        <v/>
      </c>
      <c r="K49" s="56" t="str">
        <f>IFERROR(VLOOKUP(K165,[1]DAY!$A$2:$E$3000,5,0),0)</f>
        <v/>
      </c>
      <c r="L49" s="56" t="str">
        <f>IFERROR(VLOOKUP(L165,[1]DAY!$A$2:$E$3000,5,0),0)</f>
        <v/>
      </c>
      <c r="M49" s="56" t="str">
        <f>IFERROR(VLOOKUP(M165,[1]DAY!$A$2:$E$3000,5,0),0)</f>
        <v/>
      </c>
      <c r="N49" s="56" t="str">
        <f>IFERROR(VLOOKUP(N165,[1]DAY!$A$2:$E$3000,5,0),0)</f>
        <v/>
      </c>
      <c r="O49" s="56" t="str">
        <f>IFERROR(VLOOKUP(O165,[1]DAY!$A$2:$E$3000,5,0),0)</f>
        <v/>
      </c>
      <c r="P49" s="56" t="str">
        <f>IFERROR(VLOOKUP(P165,[1]DAY!$A$2:$E$3000,5,0),0)</f>
        <v/>
      </c>
      <c r="Q49" s="56" t="str">
        <f>IFERROR(VLOOKUP(Q165,[1]DAY!$A$2:$E$3000,5,0),0)</f>
        <v/>
      </c>
      <c r="R49" s="56" t="str">
        <f>IFERROR(VLOOKUP(R165,[1]DAY!$A$2:$E$3000,5,0),0)</f>
        <v/>
      </c>
      <c r="S49" s="56" t="str">
        <f>IFERROR(VLOOKUP(S165,[1]DAY!$A$2:$E$3000,5,0),0)</f>
        <v/>
      </c>
      <c r="T49" s="56" t="str">
        <f>IFERROR(VLOOKUP(T165,[1]DAY!$A$2:$E$3000,5,0),0)</f>
        <v/>
      </c>
      <c r="U49" s="56" t="str">
        <f>IFERROR(VLOOKUP(U165,[1]DAY!$A$2:$E$3000,5,0),0)</f>
        <v/>
      </c>
      <c r="V49" s="56" t="str">
        <f>IFERROR(VLOOKUP(V165,[1]DAY!$A$2:$E$3000,5,0),0)</f>
        <v/>
      </c>
      <c r="W49" s="56" t="str">
        <f>IFERROR(VLOOKUP(W165,[1]DAY!$A$2:$E$3000,5,0),0)</f>
        <v/>
      </c>
      <c r="X49" s="56" t="str">
        <f>IFERROR(VLOOKUP(X165,[1]DAY!$A$2:$E$3000,5,0),0)</f>
        <v/>
      </c>
      <c r="Y49" s="56" t="str">
        <f>IFERROR(VLOOKUP(Y165,[1]DAY!$A$2:$E$3000,5,0),0)</f>
        <v/>
      </c>
      <c r="Z49" s="56" t="str">
        <f>IFERROR(VLOOKUP(Z165,[1]DAY!$A$2:$E$3000,5,0),0)</f>
        <v/>
      </c>
      <c r="AA49" s="56" t="str">
        <f>IFERROR(VLOOKUP(AA165,[1]DAY!$A$2:$E$3000,5,0),0)</f>
        <v/>
      </c>
      <c r="AB49" s="56" t="str">
        <f>IFERROR(VLOOKUP(AB165,[1]DAY!$A$2:$E$3000,5,0),0)</f>
        <v/>
      </c>
      <c r="AC49" s="56" t="str">
        <f>IFERROR(VLOOKUP(AC165,[1]DAY!$A$2:$E$3000,5,0),0)</f>
        <v/>
      </c>
      <c r="AD49" s="56" t="str">
        <f>IFERROR(VLOOKUP(AD165,[1]DAY!$A$2:$E$3000,5,0),0)</f>
        <v/>
      </c>
      <c r="AE49" s="146"/>
      <c r="AF49" s="165"/>
      <c r="AG49" s="181"/>
      <c r="AH49" s="146"/>
      <c r="AI49" s="165"/>
      <c r="AJ49" s="181"/>
      <c r="AM49" s="214"/>
      <c r="AN49" s="214"/>
      <c r="AQ49" s="60">
        <f>IFERROR(VLOOKUP(AQ166,[1]DAY!$A$2:$E$744,4,0),0)</f>
        <v>0</v>
      </c>
    </row>
    <row r="50" spans="1:43" ht="27.75" customHeight="1">
      <c r="A50" s="15"/>
      <c r="B50" s="36" t="s">
        <v>49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147">
        <f>IF(COUNT(C50:AD50)=0,+(COUNTIF(C50:AD50,"作業"))+(COUNTIF(C50:AD50,"休日")),"")</f>
        <v>0</v>
      </c>
      <c r="AF50" s="166">
        <f>IF(+COUNT(C50:AD50)=0,(COUNTIF(C50:AD50,"休日")),"")</f>
        <v>0</v>
      </c>
      <c r="AG50" s="182">
        <f>IFERROR(IF(COUNTA(C50:AD50)=0,0,IF(COUNTA(C50:AD50)&lt;28,$F$150,IF(AM51&gt;0.284,$F$148,$F$149))),0)</f>
        <v>0</v>
      </c>
      <c r="AH50" s="147">
        <f>IF(COUNT(C51:AD51)=0,+(COUNTIF(C51:AD51,"作業"))+(COUNTIF(C51:AD51,"休日")),"")</f>
        <v>0</v>
      </c>
      <c r="AI50" s="166">
        <f>IF(COUNT(C51:AD51)=0,(COUNTIF(C51:AD51,"休日")),"")</f>
        <v>0</v>
      </c>
      <c r="AJ50" s="182">
        <f>IFERROR(IF(COUNTA(C51:AD51)=0,0,IF(COUNTA(C51:AD51)&lt;28,$F$150,IF(AN51&gt;0.284,$F$146,$F$147))),0)</f>
        <v>0</v>
      </c>
      <c r="AL50" s="6"/>
      <c r="AM50" s="218"/>
      <c r="AN50" s="218"/>
      <c r="AQ50" s="135">
        <f>IFERROR(VLOOKUP(AQ166,[1]DAY!$A$2:$E$744,5,0),0)</f>
        <v>0</v>
      </c>
    </row>
    <row r="51" spans="1:43" ht="27.75" customHeight="1">
      <c r="A51" s="16"/>
      <c r="B51" s="37" t="s">
        <v>51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148">
        <f>IFERROR(AM51,0)</f>
        <v>0</v>
      </c>
      <c r="AF51" s="167"/>
      <c r="AG51" s="183"/>
      <c r="AH51" s="148">
        <f>IFERROR(AN51,0)</f>
        <v>0</v>
      </c>
      <c r="AI51" s="167"/>
      <c r="AJ51" s="183"/>
      <c r="AM51" s="217" t="e">
        <f>ROUND(AF50/AE50,3)</f>
        <v>#DIV/0!</v>
      </c>
      <c r="AN51" s="220" t="e">
        <f>ROUND(AI50/AH50,3)</f>
        <v>#DIV/0!</v>
      </c>
      <c r="AQ51" s="223">
        <f>IFERROR(VLOOKUP(AQ166,[1]DAY!$A$2:$E$744,6,0),0)</f>
        <v>0</v>
      </c>
    </row>
    <row r="52" spans="1:43" ht="27.75" customHeight="1">
      <c r="A52" s="14" t="s">
        <v>8</v>
      </c>
      <c r="B52" s="32" t="s">
        <v>31</v>
      </c>
      <c r="C52" s="59">
        <f>IFERROR(VLOOKUP(C166,[1]DAY!$A$2:$E$3000,2,0),0)</f>
        <v>9</v>
      </c>
      <c r="D52" s="59">
        <f>IFERROR(VLOOKUP(D166,[1]DAY!$A$2:$E$744,2,0),0)</f>
        <v>9</v>
      </c>
      <c r="E52" s="59">
        <f>IFERROR(VLOOKUP(E166,[1]DAY!$A$2:$E$744,2,0),0)</f>
        <v>9</v>
      </c>
      <c r="F52" s="59">
        <f>IFERROR(VLOOKUP(F166,[1]DAY!$A$2:$E$744,2,0),0)</f>
        <v>9</v>
      </c>
      <c r="G52" s="59">
        <f>IFERROR(VLOOKUP(G166,[1]DAY!$A$2:$E$744,2,0),0)</f>
        <v>9</v>
      </c>
      <c r="H52" s="59">
        <f>IFERROR(VLOOKUP(H166,[1]DAY!$A$2:$E$744,2,0),0)</f>
        <v>9</v>
      </c>
      <c r="I52" s="59">
        <f>IFERROR(VLOOKUP(I166,[1]DAY!$A$2:$E$744,2,0),0)</f>
        <v>9</v>
      </c>
      <c r="J52" s="59">
        <f>IFERROR(VLOOKUP(J166,[1]DAY!$A$2:$E$744,2,0),0)</f>
        <v>9</v>
      </c>
      <c r="K52" s="59">
        <f>IFERROR(VLOOKUP(K166,[1]DAY!$A$2:$E$744,2,0),0)</f>
        <v>9</v>
      </c>
      <c r="L52" s="59">
        <f>IFERROR(VLOOKUP(L166,[1]DAY!$A$2:$E$744,2,0),0)</f>
        <v>9</v>
      </c>
      <c r="M52" s="59">
        <f>IFERROR(VLOOKUP(M166,[1]DAY!$A$2:$E$744,2,0),0)</f>
        <v>9</v>
      </c>
      <c r="N52" s="59">
        <f>IFERROR(VLOOKUP(N166,[1]DAY!$A$2:$E$744,2,0),0)</f>
        <v>9</v>
      </c>
      <c r="O52" s="59">
        <f>IFERROR(VLOOKUP(O166,[1]DAY!$A$2:$E$744,2,0),0)</f>
        <v>9</v>
      </c>
      <c r="P52" s="59">
        <f>IFERROR(VLOOKUP(P166,[1]DAY!$A$2:$E$744,2,0),0)</f>
        <v>9</v>
      </c>
      <c r="Q52" s="59">
        <f>IFERROR(VLOOKUP(Q166,[1]DAY!$A$2:$E$744,2,0),0)</f>
        <v>9</v>
      </c>
      <c r="R52" s="59">
        <f>IFERROR(VLOOKUP(R166,[1]DAY!$A$2:$E$744,2,0),0)</f>
        <v>10</v>
      </c>
      <c r="S52" s="59">
        <f>IFERROR(VLOOKUP(S166,[1]DAY!$A$2:$E$744,2,0),0)</f>
        <v>10</v>
      </c>
      <c r="T52" s="59">
        <f>IFERROR(VLOOKUP(T166,[1]DAY!$A$2:$E$744,2,0),0)</f>
        <v>10</v>
      </c>
      <c r="U52" s="59">
        <f>IFERROR(VLOOKUP(U166,[1]DAY!$A$2:$E$744,2,0),0)</f>
        <v>10</v>
      </c>
      <c r="V52" s="59">
        <f>IFERROR(VLOOKUP(V166,[1]DAY!$A$2:$E$744,2,0),0)</f>
        <v>10</v>
      </c>
      <c r="W52" s="59">
        <f>IFERROR(VLOOKUP(W166,[1]DAY!$A$2:$E$744,2,0),0)</f>
        <v>10</v>
      </c>
      <c r="X52" s="59">
        <f>IFERROR(VLOOKUP(X166,[1]DAY!$A$2:$E$744,2,0),0)</f>
        <v>10</v>
      </c>
      <c r="Y52" s="59">
        <f>IFERROR(VLOOKUP(Y166,[1]DAY!$A$2:$E$744,2,0),0)</f>
        <v>10</v>
      </c>
      <c r="Z52" s="59">
        <f>IFERROR(VLOOKUP(Z166,[1]DAY!$A$2:$E$744,2,0),0)</f>
        <v>10</v>
      </c>
      <c r="AA52" s="59">
        <f>IFERROR(VLOOKUP(AA166,[1]DAY!$A$2:$E$744,2,0),0)</f>
        <v>10</v>
      </c>
      <c r="AB52" s="59">
        <f>IFERROR(VLOOKUP(AB166,[1]DAY!$A$2:$E$744,2,0),0)</f>
        <v>10</v>
      </c>
      <c r="AC52" s="59">
        <f>IFERROR(VLOOKUP(AC166,[1]DAY!$A$2:$E$744,2,0),0)</f>
        <v>10</v>
      </c>
      <c r="AD52" s="59">
        <f>IFERROR(VLOOKUP(AD166,[1]DAY!$A$2:$E$744,2,0),0)</f>
        <v>10</v>
      </c>
      <c r="AE52" s="149" t="s">
        <v>68</v>
      </c>
      <c r="AF52" s="168" t="s">
        <v>77</v>
      </c>
      <c r="AG52" s="180" t="s">
        <v>79</v>
      </c>
      <c r="AH52" s="145" t="s">
        <v>68</v>
      </c>
      <c r="AI52" s="164" t="s">
        <v>80</v>
      </c>
      <c r="AJ52" s="180" t="s">
        <v>79</v>
      </c>
      <c r="AK52" s="6"/>
      <c r="AM52" s="218"/>
      <c r="AN52" s="218"/>
      <c r="AQ52" s="224">
        <f>IFERROR(VLOOKUP(AQ166,[1]DAY!$A$2:$E$744,7,0),0)</f>
        <v>0</v>
      </c>
    </row>
    <row r="53" spans="1:43" ht="27.75" customHeight="1">
      <c r="A53" s="15"/>
      <c r="B53" s="33" t="s">
        <v>45</v>
      </c>
      <c r="C53" s="54">
        <f>IFERROR(VLOOKUP(C166,[1]DAY!$A$2:$E$3000,3,0),0)</f>
        <v>16</v>
      </c>
      <c r="D53" s="54">
        <f>IFERROR(VLOOKUP(D166,[1]DAY!$A$2:$E$744,3,0),0)</f>
        <v>17</v>
      </c>
      <c r="E53" s="54">
        <f>IFERROR(VLOOKUP(E166,[1]DAY!$A$2:$E$744,3,0),0)</f>
        <v>18</v>
      </c>
      <c r="F53" s="54">
        <f>IFERROR(VLOOKUP(F166,[1]DAY!$A$2:$E$744,3,0),0)</f>
        <v>19</v>
      </c>
      <c r="G53" s="54">
        <f>IFERROR(VLOOKUP(G166,[1]DAY!$A$2:$E$744,3,0),0)</f>
        <v>20</v>
      </c>
      <c r="H53" s="54">
        <f>IFERROR(VLOOKUP(H166,[1]DAY!$A$2:$E$744,3,0),0)</f>
        <v>21</v>
      </c>
      <c r="I53" s="54">
        <f>IFERROR(VLOOKUP(I166,[1]DAY!$A$2:$E$744,3,0),0)</f>
        <v>22</v>
      </c>
      <c r="J53" s="54">
        <f>IFERROR(VLOOKUP(J166,[1]DAY!$A$2:$E$744,3,0),0)</f>
        <v>23</v>
      </c>
      <c r="K53" s="54">
        <f>IFERROR(VLOOKUP(K166,[1]DAY!$A$2:$E$744,3,0),0)</f>
        <v>24</v>
      </c>
      <c r="L53" s="54">
        <f>IFERROR(VLOOKUP(L166,[1]DAY!$A$2:$E$744,3,0),0)</f>
        <v>25</v>
      </c>
      <c r="M53" s="54">
        <f>IFERROR(VLOOKUP(M166,[1]DAY!$A$2:$E$744,3,0),0)</f>
        <v>26</v>
      </c>
      <c r="N53" s="54">
        <f>IFERROR(VLOOKUP(N166,[1]DAY!$A$2:$E$744,3,0),0)</f>
        <v>27</v>
      </c>
      <c r="O53" s="54">
        <f>IFERROR(VLOOKUP(O166,[1]DAY!$A$2:$E$744,3,0),0)</f>
        <v>28</v>
      </c>
      <c r="P53" s="54">
        <f>IFERROR(VLOOKUP(P166,[1]DAY!$A$2:$E$744,3,0),0)</f>
        <v>29</v>
      </c>
      <c r="Q53" s="54">
        <f>IFERROR(VLOOKUP(Q166,[1]DAY!$A$2:$E$744,3,0),0)</f>
        <v>30</v>
      </c>
      <c r="R53" s="54">
        <f>IFERROR(VLOOKUP(R166,[1]DAY!$A$2:$E$744,3,0),0)</f>
        <v>1</v>
      </c>
      <c r="S53" s="54">
        <f>IFERROR(VLOOKUP(S166,[1]DAY!$A$2:$E$744,3,0),0)</f>
        <v>2</v>
      </c>
      <c r="T53" s="54">
        <f>IFERROR(VLOOKUP(T166,[1]DAY!$A$2:$E$744,3,0),0)</f>
        <v>3</v>
      </c>
      <c r="U53" s="54">
        <f>IFERROR(VLOOKUP(U166,[1]DAY!$A$2:$E$744,3,0),0)</f>
        <v>4</v>
      </c>
      <c r="V53" s="54">
        <f>IFERROR(VLOOKUP(V166,[1]DAY!$A$2:$E$744,3,0),0)</f>
        <v>5</v>
      </c>
      <c r="W53" s="54">
        <f>IFERROR(VLOOKUP(W166,[1]DAY!$A$2:$E$744,3,0),0)</f>
        <v>6</v>
      </c>
      <c r="X53" s="54">
        <f>IFERROR(VLOOKUP(X166,[1]DAY!$A$2:$E$744,3,0),0)</f>
        <v>7</v>
      </c>
      <c r="Y53" s="54">
        <f>IFERROR(VLOOKUP(Y166,[1]DAY!$A$2:$E$744,3,0),0)</f>
        <v>8</v>
      </c>
      <c r="Z53" s="54">
        <f>IFERROR(VLOOKUP(Z166,[1]DAY!$A$2:$E$744,3,0),0)</f>
        <v>9</v>
      </c>
      <c r="AA53" s="54">
        <f>IFERROR(VLOOKUP(AA166,[1]DAY!$A$2:$E$744,3,0),0)</f>
        <v>10</v>
      </c>
      <c r="AB53" s="54">
        <f>IFERROR(VLOOKUP(AB166,[1]DAY!$A$2:$E$744,3,0),0)</f>
        <v>11</v>
      </c>
      <c r="AC53" s="54">
        <f>IFERROR(VLOOKUP(AC166,[1]DAY!$A$2:$E$744,3,0),0)</f>
        <v>12</v>
      </c>
      <c r="AD53" s="134">
        <f>IFERROR(VLOOKUP(AD166,[1]DAY!$A$2:$E$744,3,0),0)</f>
        <v>13</v>
      </c>
      <c r="AE53" s="146"/>
      <c r="AF53" s="165"/>
      <c r="AG53" s="180"/>
      <c r="AH53" s="146"/>
      <c r="AI53" s="165"/>
      <c r="AJ53" s="180"/>
      <c r="AM53" s="218"/>
      <c r="AN53" s="218"/>
      <c r="AQ53" s="225">
        <f>IFERROR(VLOOKUP(AQ167,[1]DAY!$A$2:$E$744,2,0),0)</f>
        <v>0</v>
      </c>
    </row>
    <row r="54" spans="1:43" ht="27.75" customHeight="1">
      <c r="A54" s="15"/>
      <c r="B54" s="34" t="s">
        <v>46</v>
      </c>
      <c r="C54" s="55" t="str">
        <f>IFERROR(VLOOKUP(C166,[1]DAY!$A$2:$E$3000,4,0),0)</f>
        <v>月</v>
      </c>
      <c r="D54" s="55" t="str">
        <f>IFERROR(VLOOKUP(D166,[1]DAY!$A$2:$E$3000,4,0),0)</f>
        <v>火</v>
      </c>
      <c r="E54" s="55" t="str">
        <f>IFERROR(VLOOKUP(E166,[1]DAY!$A$2:$E$3000,4,0),0)</f>
        <v>水</v>
      </c>
      <c r="F54" s="55" t="str">
        <f>IFERROR(VLOOKUP(F166,[1]DAY!$A$2:$E$3000,4,0),0)</f>
        <v>木</v>
      </c>
      <c r="G54" s="55" t="str">
        <f>IFERROR(VLOOKUP(G166,[1]DAY!$A$2:$E$3000,4,0),0)</f>
        <v>金</v>
      </c>
      <c r="H54" s="55" t="str">
        <f>IFERROR(VLOOKUP(H166,[1]DAY!$A$2:$E$3000,4,0),0)</f>
        <v>土</v>
      </c>
      <c r="I54" s="55" t="str">
        <f>IFERROR(VLOOKUP(I166,[1]DAY!$A$2:$E$3000,4,0),0)</f>
        <v>日</v>
      </c>
      <c r="J54" s="55" t="str">
        <f>IFERROR(VLOOKUP(J166,[1]DAY!$A$2:$E$3000,4,0),0)</f>
        <v>月</v>
      </c>
      <c r="K54" s="55" t="str">
        <f>IFERROR(VLOOKUP(K166,[1]DAY!$A$2:$E$3000,4,0),0)</f>
        <v>火</v>
      </c>
      <c r="L54" s="55" t="str">
        <f>IFERROR(VLOOKUP(L166,[1]DAY!$A$2:$E$3000,4,0),0)</f>
        <v>水</v>
      </c>
      <c r="M54" s="55" t="str">
        <f>IFERROR(VLOOKUP(M166,[1]DAY!$A$2:$E$3000,4,0),0)</f>
        <v>木</v>
      </c>
      <c r="N54" s="55" t="str">
        <f>IFERROR(VLOOKUP(N166,[1]DAY!$A$2:$E$3000,4,0),0)</f>
        <v>金</v>
      </c>
      <c r="O54" s="55" t="str">
        <f>IFERROR(VLOOKUP(O166,[1]DAY!$A$2:$E$3000,4,0),0)</f>
        <v>土</v>
      </c>
      <c r="P54" s="55" t="str">
        <f>IFERROR(VLOOKUP(P166,[1]DAY!$A$2:$E$3000,4,0),0)</f>
        <v>日</v>
      </c>
      <c r="Q54" s="55" t="str">
        <f>IFERROR(VLOOKUP(Q166,[1]DAY!$A$2:$E$3000,4,0),0)</f>
        <v>月</v>
      </c>
      <c r="R54" s="55" t="str">
        <f>IFERROR(VLOOKUP(R166,[1]DAY!$A$2:$E$3000,4,0),0)</f>
        <v>火</v>
      </c>
      <c r="S54" s="55" t="str">
        <f>IFERROR(VLOOKUP(S166,[1]DAY!$A$2:$E$3000,4,0),0)</f>
        <v>水</v>
      </c>
      <c r="T54" s="55" t="str">
        <f>IFERROR(VLOOKUP(T166,[1]DAY!$A$2:$E$3000,4,0),0)</f>
        <v>木</v>
      </c>
      <c r="U54" s="55" t="str">
        <f>IFERROR(VLOOKUP(U166,[1]DAY!$A$2:$E$3000,4,0),0)</f>
        <v>金</v>
      </c>
      <c r="V54" s="55" t="str">
        <f>IFERROR(VLOOKUP(V166,[1]DAY!$A$2:$E$3000,4,0),0)</f>
        <v>土</v>
      </c>
      <c r="W54" s="55" t="str">
        <f>IFERROR(VLOOKUP(W166,[1]DAY!$A$2:$E$3000,4,0),0)</f>
        <v>日</v>
      </c>
      <c r="X54" s="55" t="str">
        <f>IFERROR(VLOOKUP(X166,[1]DAY!$A$2:$E$3000,4,0),0)</f>
        <v>月</v>
      </c>
      <c r="Y54" s="55" t="str">
        <f>IFERROR(VLOOKUP(Y166,[1]DAY!$A$2:$E$3000,4,0),0)</f>
        <v>火</v>
      </c>
      <c r="Z54" s="55" t="str">
        <f>IFERROR(VLOOKUP(Z166,[1]DAY!$A$2:$E$3000,4,0),0)</f>
        <v>水</v>
      </c>
      <c r="AA54" s="55" t="str">
        <f>IFERROR(VLOOKUP(AA166,[1]DAY!$A$2:$E$3000,4,0),0)</f>
        <v>木</v>
      </c>
      <c r="AB54" s="55" t="str">
        <f>IFERROR(VLOOKUP(AB166,[1]DAY!$A$2:$E$3000,4,0),0)</f>
        <v>金</v>
      </c>
      <c r="AC54" s="55" t="str">
        <f>IFERROR(VLOOKUP(AC166,[1]DAY!$A$2:$E$3000,4,0),0)</f>
        <v>土</v>
      </c>
      <c r="AD54" s="55" t="str">
        <f>IFERROR(VLOOKUP(AD166,[1]DAY!$A$2:$E$3000,4,0),0)</f>
        <v>日</v>
      </c>
      <c r="AE54" s="146"/>
      <c r="AF54" s="165"/>
      <c r="AG54" s="180"/>
      <c r="AH54" s="146"/>
      <c r="AI54" s="165"/>
      <c r="AJ54" s="180"/>
      <c r="AM54" s="218"/>
      <c r="AN54" s="218"/>
      <c r="AQ54" s="60">
        <f>IFERROR(VLOOKUP(AQ167,[1]DAY!$A$2:$E$744,3,0),0)</f>
        <v>0</v>
      </c>
    </row>
    <row r="55" spans="1:43" ht="88.5" customHeight="1">
      <c r="A55" s="15"/>
      <c r="B55" s="35" t="s">
        <v>47</v>
      </c>
      <c r="C55" s="56" t="str">
        <f>IFERROR(VLOOKUP(C166,[1]DAY!$A$2:$E$3000,5,0),0)</f>
        <v>敬老の日</v>
      </c>
      <c r="D55" s="56" t="str">
        <f>IFERROR(VLOOKUP(D166,[1]DAY!$A$2:$E$3000,5,0),0)</f>
        <v/>
      </c>
      <c r="E55" s="56" t="str">
        <f>IFERROR(VLOOKUP(E166,[1]DAY!$A$2:$E$3000,5,0),0)</f>
        <v/>
      </c>
      <c r="F55" s="56" t="str">
        <f>IFERROR(VLOOKUP(F166,[1]DAY!$A$2:$E$3000,5,0),0)</f>
        <v/>
      </c>
      <c r="G55" s="56" t="str">
        <f>IFERROR(VLOOKUP(G166,[1]DAY!$A$2:$E$3000,5,0),0)</f>
        <v/>
      </c>
      <c r="H55" s="56" t="str">
        <f>IFERROR(VLOOKUP(H166,[1]DAY!$A$2:$E$3000,5,0),0)</f>
        <v/>
      </c>
      <c r="I55" s="56" t="str">
        <f>IFERROR(VLOOKUP(I166,[1]DAY!$A$2:$E$3000,5,0),0)</f>
        <v>秋分の日</v>
      </c>
      <c r="J55" s="56" t="str">
        <f>IFERROR(VLOOKUP(J166,[1]DAY!$A$2:$E$3000,5,0),0)</f>
        <v>振替休日</v>
      </c>
      <c r="K55" s="56" t="str">
        <f>IFERROR(VLOOKUP(K166,[1]DAY!$A$2:$E$3000,5,0),0)</f>
        <v/>
      </c>
      <c r="L55" s="56" t="str">
        <f>IFERROR(VLOOKUP(L166,[1]DAY!$A$2:$E$3000,5,0),0)</f>
        <v/>
      </c>
      <c r="M55" s="56" t="str">
        <f>IFERROR(VLOOKUP(M166,[1]DAY!$A$2:$E$3000,5,0),0)</f>
        <v/>
      </c>
      <c r="N55" s="56" t="str">
        <f>IFERROR(VLOOKUP(N166,[1]DAY!$A$2:$E$3000,5,0),0)</f>
        <v/>
      </c>
      <c r="O55" s="56" t="str">
        <f>IFERROR(VLOOKUP(O166,[1]DAY!$A$2:$E$3000,5,0),0)</f>
        <v/>
      </c>
      <c r="P55" s="56" t="str">
        <f>IFERROR(VLOOKUP(P166,[1]DAY!$A$2:$E$3000,5,0),0)</f>
        <v/>
      </c>
      <c r="Q55" s="56" t="str">
        <f>IFERROR(VLOOKUP(Q166,[1]DAY!$A$2:$E$3000,5,0),0)</f>
        <v/>
      </c>
      <c r="R55" s="56" t="str">
        <f>IFERROR(VLOOKUP(R166,[1]DAY!$A$2:$E$3000,5,0),0)</f>
        <v/>
      </c>
      <c r="S55" s="56" t="str">
        <f>IFERROR(VLOOKUP(S166,[1]DAY!$A$2:$E$3000,5,0),0)</f>
        <v/>
      </c>
      <c r="T55" s="56" t="str">
        <f>IFERROR(VLOOKUP(T166,[1]DAY!$A$2:$E$3000,5,0),0)</f>
        <v/>
      </c>
      <c r="U55" s="56" t="str">
        <f>IFERROR(VLOOKUP(U166,[1]DAY!$A$2:$E$3000,5,0),0)</f>
        <v/>
      </c>
      <c r="V55" s="56" t="str">
        <f>IFERROR(VLOOKUP(V166,[1]DAY!$A$2:$E$3000,5,0),0)</f>
        <v/>
      </c>
      <c r="W55" s="56" t="str">
        <f>IFERROR(VLOOKUP(W166,[1]DAY!$A$2:$E$3000,5,0),0)</f>
        <v/>
      </c>
      <c r="X55" s="56" t="str">
        <f>IFERROR(VLOOKUP(X166,[1]DAY!$A$2:$E$3000,5,0),0)</f>
        <v/>
      </c>
      <c r="Y55" s="56" t="str">
        <f>IFERROR(VLOOKUP(Y166,[1]DAY!$A$2:$E$3000,5,0),0)</f>
        <v/>
      </c>
      <c r="Z55" s="56" t="str">
        <f>IFERROR(VLOOKUP(Z166,[1]DAY!$A$2:$E$3000,5,0),0)</f>
        <v/>
      </c>
      <c r="AA55" s="56" t="str">
        <f>IFERROR(VLOOKUP(AA166,[1]DAY!$A$2:$E$3000,5,0),0)</f>
        <v/>
      </c>
      <c r="AB55" s="56" t="str">
        <f>IFERROR(VLOOKUP(AB166,[1]DAY!$A$2:$E$3000,5,0),0)</f>
        <v/>
      </c>
      <c r="AC55" s="56" t="str">
        <f>IFERROR(VLOOKUP(AC166,[1]DAY!$A$2:$E$3000,5,0),0)</f>
        <v/>
      </c>
      <c r="AD55" s="56" t="str">
        <f>IFERROR(VLOOKUP(AD166,[1]DAY!$A$2:$E$3000,5,0),0)</f>
        <v/>
      </c>
      <c r="AE55" s="146"/>
      <c r="AF55" s="165"/>
      <c r="AG55" s="181"/>
      <c r="AH55" s="146"/>
      <c r="AI55" s="165"/>
      <c r="AJ55" s="181"/>
      <c r="AM55" s="214"/>
      <c r="AN55" s="214"/>
      <c r="AQ55" s="60">
        <f>IFERROR(VLOOKUP(AQ167,[1]DAY!$A$2:$E$744,4,0),0)</f>
        <v>0</v>
      </c>
    </row>
    <row r="56" spans="1:43" ht="29.25" customHeight="1">
      <c r="A56" s="15"/>
      <c r="B56" s="36" t="s">
        <v>49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147">
        <f>IF(COUNT(C56:AD56)=0,+(COUNTIF(C56:AD56,"作業"))+(COUNTIF(C56:AD56,"休日")),"")</f>
        <v>0</v>
      </c>
      <c r="AF56" s="166">
        <f>IF(+COUNT(C56:AD56)=0,(COUNTIF(C56:AD56,"休日")),"")</f>
        <v>0</v>
      </c>
      <c r="AG56" s="182">
        <f>IFERROR(IF(COUNTA(C56:AD56)=0,0,IF(COUNTA(C56:AD56)&lt;28,$F$150,IF(AM57&gt;0.284,$F$148,$F$149))),0)</f>
        <v>0</v>
      </c>
      <c r="AH56" s="147">
        <f>IF(COUNT(C57:AD57)=0,+(COUNTIF(C57:AD57,"作業"))+(COUNTIF(C57:AD57,"休日")),"")</f>
        <v>0</v>
      </c>
      <c r="AI56" s="166">
        <f>IF(COUNT(C57:AD57)=0,(COUNTIF(C57:AD57,"休日")),"")</f>
        <v>0</v>
      </c>
      <c r="AJ56" s="182">
        <f>IFERROR(IF(COUNTA(C57:AD57)=0,0,IF(COUNTA(C57:AD57)&lt;28,$F$150,IF(AN57&gt;0.284,$F$146,$F$147))),0)</f>
        <v>0</v>
      </c>
      <c r="AL56" s="6"/>
      <c r="AM56" s="218"/>
      <c r="AN56" s="218"/>
      <c r="AQ56" s="135">
        <f>IFERROR(VLOOKUP(AQ167,[1]DAY!$A$2:$E$744,5,0),0)</f>
        <v>0</v>
      </c>
    </row>
    <row r="57" spans="1:43" ht="29.25" customHeight="1">
      <c r="A57" s="16"/>
      <c r="B57" s="37" t="s">
        <v>51</v>
      </c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148">
        <f>IFERROR(AM57,0)</f>
        <v>0</v>
      </c>
      <c r="AF57" s="167"/>
      <c r="AG57" s="183"/>
      <c r="AH57" s="148">
        <f>IFERROR(AN57,0)</f>
        <v>0</v>
      </c>
      <c r="AI57" s="167"/>
      <c r="AJ57" s="183"/>
      <c r="AM57" s="217" t="e">
        <f>ROUND(AF56/AE56,3)</f>
        <v>#DIV/0!</v>
      </c>
      <c r="AN57" s="220" t="e">
        <f>ROUND(AI56/AH56,3)</f>
        <v>#DIV/0!</v>
      </c>
      <c r="AQ57" s="223">
        <f>IFERROR(VLOOKUP(AQ167,[1]DAY!$A$2:$E$744,6,0),0)</f>
        <v>0</v>
      </c>
    </row>
    <row r="58" spans="1:43" ht="27.75" customHeight="1">
      <c r="A58" s="14" t="s">
        <v>23</v>
      </c>
      <c r="B58" s="32" t="s">
        <v>31</v>
      </c>
      <c r="C58" s="53">
        <f>IFERROR(VLOOKUP(C167,[1]DAY!$A$2:$E$3000,2,0),0)</f>
        <v>10</v>
      </c>
      <c r="D58" s="53">
        <f>IFERROR(VLOOKUP(D167,[1]DAY!$A$2:$E$744,2,0),0)</f>
        <v>10</v>
      </c>
      <c r="E58" s="53">
        <f>IFERROR(VLOOKUP(E167,[1]DAY!$A$2:$E$744,2,0),0)</f>
        <v>10</v>
      </c>
      <c r="F58" s="53">
        <f>IFERROR(VLOOKUP(F167,[1]DAY!$A$2:$E$744,2,0),0)</f>
        <v>10</v>
      </c>
      <c r="G58" s="53">
        <f>IFERROR(VLOOKUP(G167,[1]DAY!$A$2:$E$744,2,0),0)</f>
        <v>10</v>
      </c>
      <c r="H58" s="53">
        <f>IFERROR(VLOOKUP(H167,[1]DAY!$A$2:$E$744,2,0),0)</f>
        <v>10</v>
      </c>
      <c r="I58" s="53">
        <f>IFERROR(VLOOKUP(I167,[1]DAY!$A$2:$E$744,2,0),0)</f>
        <v>10</v>
      </c>
      <c r="J58" s="53">
        <f>IFERROR(VLOOKUP(J167,[1]DAY!$A$2:$E$744,2,0),0)</f>
        <v>10</v>
      </c>
      <c r="K58" s="53">
        <f>IFERROR(VLOOKUP(K167,[1]DAY!$A$2:$E$744,2,0),0)</f>
        <v>10</v>
      </c>
      <c r="L58" s="53">
        <f>IFERROR(VLOOKUP(L167,[1]DAY!$A$2:$E$744,2,0),0)</f>
        <v>10</v>
      </c>
      <c r="M58" s="53">
        <f>IFERROR(VLOOKUP(M167,[1]DAY!$A$2:$E$744,2,0),0)</f>
        <v>10</v>
      </c>
      <c r="N58" s="53">
        <f>IFERROR(VLOOKUP(N167,[1]DAY!$A$2:$E$744,2,0),0)</f>
        <v>10</v>
      </c>
      <c r="O58" s="53">
        <f>IFERROR(VLOOKUP(O167,[1]DAY!$A$2:$E$744,2,0),0)</f>
        <v>10</v>
      </c>
      <c r="P58" s="53">
        <f>IFERROR(VLOOKUP(P167,[1]DAY!$A$2:$E$744,2,0),0)</f>
        <v>10</v>
      </c>
      <c r="Q58" s="53">
        <f>IFERROR(VLOOKUP(Q167,[1]DAY!$A$2:$E$744,2,0),0)</f>
        <v>10</v>
      </c>
      <c r="R58" s="53">
        <f>IFERROR(VLOOKUP(R167,[1]DAY!$A$2:$E$744,2,0),0)</f>
        <v>10</v>
      </c>
      <c r="S58" s="53">
        <f>IFERROR(VLOOKUP(S167,[1]DAY!$A$2:$E$744,2,0),0)</f>
        <v>10</v>
      </c>
      <c r="T58" s="53">
        <f>IFERROR(VLOOKUP(T167,[1]DAY!$A$2:$E$744,2,0),0)</f>
        <v>10</v>
      </c>
      <c r="U58" s="53">
        <f>IFERROR(VLOOKUP(U167,[1]DAY!$A$2:$E$744,2,0),0)</f>
        <v>11</v>
      </c>
      <c r="V58" s="53">
        <f>IFERROR(VLOOKUP(V167,[1]DAY!$A$2:$E$744,2,0),0)</f>
        <v>11</v>
      </c>
      <c r="W58" s="53">
        <f>IFERROR(VLOOKUP(W167,[1]DAY!$A$2:$E$744,2,0),0)</f>
        <v>11</v>
      </c>
      <c r="X58" s="53">
        <f>IFERROR(VLOOKUP(X167,[1]DAY!$A$2:$E$744,2,0),0)</f>
        <v>11</v>
      </c>
      <c r="Y58" s="53">
        <f>IFERROR(VLOOKUP(Y167,[1]DAY!$A$2:$E$744,2,0),0)</f>
        <v>11</v>
      </c>
      <c r="Z58" s="53">
        <f>IFERROR(VLOOKUP(Z167,[1]DAY!$A$2:$E$744,2,0),0)</f>
        <v>11</v>
      </c>
      <c r="AA58" s="53">
        <f>IFERROR(VLOOKUP(AA167,[1]DAY!$A$2:$E$744,2,0),0)</f>
        <v>11</v>
      </c>
      <c r="AB58" s="53">
        <f>IFERROR(VLOOKUP(AB167,[1]DAY!$A$2:$E$744,2,0),0)</f>
        <v>11</v>
      </c>
      <c r="AC58" s="53">
        <f>IFERROR(VLOOKUP(AC167,[1]DAY!$A$2:$E$744,2,0),0)</f>
        <v>11</v>
      </c>
      <c r="AD58" s="53">
        <f>IFERROR(VLOOKUP(AD167,[1]DAY!$A$2:$E$744,2,0),0)</f>
        <v>11</v>
      </c>
      <c r="AE58" s="149" t="s">
        <v>68</v>
      </c>
      <c r="AF58" s="168" t="s">
        <v>77</v>
      </c>
      <c r="AG58" s="180" t="s">
        <v>79</v>
      </c>
      <c r="AH58" s="145" t="s">
        <v>68</v>
      </c>
      <c r="AI58" s="164" t="s">
        <v>80</v>
      </c>
      <c r="AJ58" s="180" t="s">
        <v>79</v>
      </c>
      <c r="AK58" s="6"/>
      <c r="AM58" s="218"/>
      <c r="AN58" s="218"/>
      <c r="AQ58" s="226">
        <f>IFERROR(VLOOKUP(AQ167,[1]DAY!$A$2:$E$744,7,0),0)</f>
        <v>0</v>
      </c>
    </row>
    <row r="59" spans="1:43" ht="27.75" customHeight="1">
      <c r="A59" s="15"/>
      <c r="B59" s="33" t="s">
        <v>45</v>
      </c>
      <c r="C59" s="54">
        <f>IFERROR(VLOOKUP(C167,[1]DAY!$A$2:$E$3000,3,0),0)</f>
        <v>14</v>
      </c>
      <c r="D59" s="54">
        <f>IFERROR(VLOOKUP(D167,[1]DAY!$A$2:$E$744,3,0),0)</f>
        <v>15</v>
      </c>
      <c r="E59" s="54">
        <f>IFERROR(VLOOKUP(E167,[1]DAY!$A$2:$E$744,3,0),0)</f>
        <v>16</v>
      </c>
      <c r="F59" s="54">
        <f>IFERROR(VLOOKUP(F167,[1]DAY!$A$2:$E$744,3,0),0)</f>
        <v>17</v>
      </c>
      <c r="G59" s="54">
        <f>IFERROR(VLOOKUP(G167,[1]DAY!$A$2:$E$744,3,0),0)</f>
        <v>18</v>
      </c>
      <c r="H59" s="54">
        <f>IFERROR(VLOOKUP(H167,[1]DAY!$A$2:$E$744,3,0),0)</f>
        <v>19</v>
      </c>
      <c r="I59" s="54">
        <f>IFERROR(VLOOKUP(I167,[1]DAY!$A$2:$E$744,3,0),0)</f>
        <v>20</v>
      </c>
      <c r="J59" s="54">
        <f>IFERROR(VLOOKUP(J167,[1]DAY!$A$2:$E$744,3,0),0)</f>
        <v>21</v>
      </c>
      <c r="K59" s="54">
        <f>IFERROR(VLOOKUP(K167,[1]DAY!$A$2:$E$744,3,0),0)</f>
        <v>22</v>
      </c>
      <c r="L59" s="54">
        <f>IFERROR(VLOOKUP(L167,[1]DAY!$A$2:$E$744,3,0),0)</f>
        <v>23</v>
      </c>
      <c r="M59" s="54">
        <f>IFERROR(VLOOKUP(M167,[1]DAY!$A$2:$E$744,3,0),0)</f>
        <v>24</v>
      </c>
      <c r="N59" s="54">
        <f>IFERROR(VLOOKUP(N167,[1]DAY!$A$2:$E$744,3,0),0)</f>
        <v>25</v>
      </c>
      <c r="O59" s="54">
        <f>IFERROR(VLOOKUP(O167,[1]DAY!$A$2:$E$744,3,0),0)</f>
        <v>26</v>
      </c>
      <c r="P59" s="54">
        <f>IFERROR(VLOOKUP(P167,[1]DAY!$A$2:$E$744,3,0),0)</f>
        <v>27</v>
      </c>
      <c r="Q59" s="54">
        <f>IFERROR(VLOOKUP(Q167,[1]DAY!$A$2:$E$744,3,0),0)</f>
        <v>28</v>
      </c>
      <c r="R59" s="54">
        <f>IFERROR(VLOOKUP(R167,[1]DAY!$A$2:$E$744,3,0),0)</f>
        <v>29</v>
      </c>
      <c r="S59" s="54">
        <f>IFERROR(VLOOKUP(S167,[1]DAY!$A$2:$E$744,3,0),0)</f>
        <v>30</v>
      </c>
      <c r="T59" s="54">
        <f>IFERROR(VLOOKUP(T167,[1]DAY!$A$2:$E$744,3,0),0)</f>
        <v>31</v>
      </c>
      <c r="U59" s="54">
        <f>IFERROR(VLOOKUP(U167,[1]DAY!$A$2:$E$744,3,0),0)</f>
        <v>1</v>
      </c>
      <c r="V59" s="54">
        <f>IFERROR(VLOOKUP(V167,[1]DAY!$A$2:$E$744,3,0),0)</f>
        <v>2</v>
      </c>
      <c r="W59" s="54">
        <f>IFERROR(VLOOKUP(W167,[1]DAY!$A$2:$E$744,3,0),0)</f>
        <v>3</v>
      </c>
      <c r="X59" s="54">
        <f>IFERROR(VLOOKUP(X167,[1]DAY!$A$2:$E$744,3,0),0)</f>
        <v>4</v>
      </c>
      <c r="Y59" s="54">
        <f>IFERROR(VLOOKUP(Y167,[1]DAY!$A$2:$E$744,3,0),0)</f>
        <v>5</v>
      </c>
      <c r="Z59" s="54">
        <f>IFERROR(VLOOKUP(Z167,[1]DAY!$A$2:$E$744,3,0),0)</f>
        <v>6</v>
      </c>
      <c r="AA59" s="54">
        <f>IFERROR(VLOOKUP(AA167,[1]DAY!$A$2:$E$744,3,0),0)</f>
        <v>7</v>
      </c>
      <c r="AB59" s="54">
        <f>IFERROR(VLOOKUP(AB167,[1]DAY!$A$2:$E$744,3,0),0)</f>
        <v>8</v>
      </c>
      <c r="AC59" s="54">
        <f>IFERROR(VLOOKUP(AC167,[1]DAY!$A$2:$E$744,3,0),0)</f>
        <v>9</v>
      </c>
      <c r="AD59" s="134">
        <f>IFERROR(VLOOKUP(AD167,[1]DAY!$A$2:$E$744,3,0),0)</f>
        <v>10</v>
      </c>
      <c r="AE59" s="146"/>
      <c r="AF59" s="165"/>
      <c r="AG59" s="180"/>
      <c r="AH59" s="146"/>
      <c r="AI59" s="165"/>
      <c r="AJ59" s="180"/>
      <c r="AM59" s="218"/>
      <c r="AN59" s="218"/>
      <c r="AQ59" s="30">
        <f>IFERROR(VLOOKUP(AQ168,[1]DAY!$A$2:$E$744,2,0),0)</f>
        <v>0</v>
      </c>
    </row>
    <row r="60" spans="1:43" ht="27.75" customHeight="1">
      <c r="A60" s="15"/>
      <c r="B60" s="34" t="s">
        <v>46</v>
      </c>
      <c r="C60" s="55" t="str">
        <f>IFERROR(VLOOKUP(C167,[1]DAY!$A$2:$E$3000,4,0),0)</f>
        <v>月</v>
      </c>
      <c r="D60" s="55" t="str">
        <f>IFERROR(VLOOKUP(D167,[1]DAY!$A$2:$E$3000,4,0),0)</f>
        <v>火</v>
      </c>
      <c r="E60" s="55" t="str">
        <f>IFERROR(VLOOKUP(E167,[1]DAY!$A$2:$E$3000,4,0),0)</f>
        <v>水</v>
      </c>
      <c r="F60" s="55" t="str">
        <f>IFERROR(VLOOKUP(F167,[1]DAY!$A$2:$E$3000,4,0),0)</f>
        <v>木</v>
      </c>
      <c r="G60" s="55" t="str">
        <f>IFERROR(VLOOKUP(G167,[1]DAY!$A$2:$E$3000,4,0),0)</f>
        <v>金</v>
      </c>
      <c r="H60" s="55" t="str">
        <f>IFERROR(VLOOKUP(H167,[1]DAY!$A$2:$E$3000,4,0),0)</f>
        <v>土</v>
      </c>
      <c r="I60" s="55" t="str">
        <f>IFERROR(VLOOKUP(I167,[1]DAY!$A$2:$E$3000,4,0),0)</f>
        <v>日</v>
      </c>
      <c r="J60" s="55" t="str">
        <f>IFERROR(VLOOKUP(J167,[1]DAY!$A$2:$E$3000,4,0),0)</f>
        <v>月</v>
      </c>
      <c r="K60" s="55" t="str">
        <f>IFERROR(VLOOKUP(K167,[1]DAY!$A$2:$E$3000,4,0),0)</f>
        <v>火</v>
      </c>
      <c r="L60" s="55" t="str">
        <f>IFERROR(VLOOKUP(L167,[1]DAY!$A$2:$E$3000,4,0),0)</f>
        <v>水</v>
      </c>
      <c r="M60" s="55" t="str">
        <f>IFERROR(VLOOKUP(M167,[1]DAY!$A$2:$E$3000,4,0),0)</f>
        <v>木</v>
      </c>
      <c r="N60" s="55" t="str">
        <f>IFERROR(VLOOKUP(N167,[1]DAY!$A$2:$E$3000,4,0),0)</f>
        <v>金</v>
      </c>
      <c r="O60" s="55" t="str">
        <f>IFERROR(VLOOKUP(O167,[1]DAY!$A$2:$E$3000,4,0),0)</f>
        <v>土</v>
      </c>
      <c r="P60" s="55" t="str">
        <f>IFERROR(VLOOKUP(P167,[1]DAY!$A$2:$E$3000,4,0),0)</f>
        <v>日</v>
      </c>
      <c r="Q60" s="55" t="str">
        <f>IFERROR(VLOOKUP(Q167,[1]DAY!$A$2:$E$3000,4,0),0)</f>
        <v>月</v>
      </c>
      <c r="R60" s="55" t="str">
        <f>IFERROR(VLOOKUP(R167,[1]DAY!$A$2:$E$3000,4,0),0)</f>
        <v>火</v>
      </c>
      <c r="S60" s="55" t="str">
        <f>IFERROR(VLOOKUP(S167,[1]DAY!$A$2:$E$3000,4,0),0)</f>
        <v>水</v>
      </c>
      <c r="T60" s="55" t="str">
        <f>IFERROR(VLOOKUP(T167,[1]DAY!$A$2:$E$3000,4,0),0)</f>
        <v>木</v>
      </c>
      <c r="U60" s="55" t="str">
        <f>IFERROR(VLOOKUP(U167,[1]DAY!$A$2:$E$3000,4,0),0)</f>
        <v>金</v>
      </c>
      <c r="V60" s="55" t="str">
        <f>IFERROR(VLOOKUP(V167,[1]DAY!$A$2:$E$3000,4,0),0)</f>
        <v>土</v>
      </c>
      <c r="W60" s="55" t="str">
        <f>IFERROR(VLOOKUP(W167,[1]DAY!$A$2:$E$3000,4,0),0)</f>
        <v>日</v>
      </c>
      <c r="X60" s="55" t="str">
        <f>IFERROR(VLOOKUP(X167,[1]DAY!$A$2:$E$3000,4,0),0)</f>
        <v>月</v>
      </c>
      <c r="Y60" s="55" t="str">
        <f>IFERROR(VLOOKUP(Y167,[1]DAY!$A$2:$E$3000,4,0),0)</f>
        <v>火</v>
      </c>
      <c r="Z60" s="55" t="str">
        <f>IFERROR(VLOOKUP(Z167,[1]DAY!$A$2:$E$3000,4,0),0)</f>
        <v>水</v>
      </c>
      <c r="AA60" s="55" t="str">
        <f>IFERROR(VLOOKUP(AA167,[1]DAY!$A$2:$E$3000,4,0),0)</f>
        <v>木</v>
      </c>
      <c r="AB60" s="55" t="str">
        <f>IFERROR(VLOOKUP(AB167,[1]DAY!$A$2:$E$3000,4,0),0)</f>
        <v>金</v>
      </c>
      <c r="AC60" s="55" t="str">
        <f>IFERROR(VLOOKUP(AC167,[1]DAY!$A$2:$E$3000,4,0),0)</f>
        <v>土</v>
      </c>
      <c r="AD60" s="55" t="str">
        <f>IFERROR(VLOOKUP(AD167,[1]DAY!$A$2:$E$3000,4,0),0)</f>
        <v>日</v>
      </c>
      <c r="AE60" s="146"/>
      <c r="AF60" s="165"/>
      <c r="AG60" s="180"/>
      <c r="AH60" s="146"/>
      <c r="AI60" s="165"/>
      <c r="AJ60" s="180"/>
      <c r="AM60" s="218"/>
      <c r="AN60" s="218"/>
      <c r="AQ60" s="60">
        <f>IFERROR(VLOOKUP(AQ168,[1]DAY!$A$2:$E$744,3,0),0)</f>
        <v>0</v>
      </c>
    </row>
    <row r="61" spans="1:43" ht="88.5" customHeight="1">
      <c r="A61" s="15"/>
      <c r="B61" s="35" t="s">
        <v>47</v>
      </c>
      <c r="C61" s="56" t="str">
        <f>IFERROR(VLOOKUP(C167,[1]DAY!$A$2:$E$3000,5,0),0)</f>
        <v>スポーツの日</v>
      </c>
      <c r="D61" s="56" t="str">
        <f>IFERROR(VLOOKUP(D167,[1]DAY!$A$2:$E$3000,5,0),0)</f>
        <v/>
      </c>
      <c r="E61" s="56" t="str">
        <f>IFERROR(VLOOKUP(E167,[1]DAY!$A$2:$E$3000,5,0),0)</f>
        <v/>
      </c>
      <c r="F61" s="56" t="str">
        <f>IFERROR(VLOOKUP(F167,[1]DAY!$A$2:$E$3000,5,0),0)</f>
        <v/>
      </c>
      <c r="G61" s="56" t="str">
        <f>IFERROR(VLOOKUP(G167,[1]DAY!$A$2:$E$3000,5,0),0)</f>
        <v/>
      </c>
      <c r="H61" s="56" t="str">
        <f>IFERROR(VLOOKUP(H167,[1]DAY!$A$2:$E$3000,5,0),0)</f>
        <v/>
      </c>
      <c r="I61" s="56" t="str">
        <f>IFERROR(VLOOKUP(I167,[1]DAY!$A$2:$E$3000,5,0),0)</f>
        <v/>
      </c>
      <c r="J61" s="56" t="str">
        <f>IFERROR(VLOOKUP(J167,[1]DAY!$A$2:$E$3000,5,0),0)</f>
        <v/>
      </c>
      <c r="K61" s="56" t="str">
        <f>IFERROR(VLOOKUP(K167,[1]DAY!$A$2:$E$3000,5,0),0)</f>
        <v/>
      </c>
      <c r="L61" s="56" t="str">
        <f>IFERROR(VLOOKUP(L167,[1]DAY!$A$2:$E$3000,5,0),0)</f>
        <v/>
      </c>
      <c r="M61" s="56" t="str">
        <f>IFERROR(VLOOKUP(M167,[1]DAY!$A$2:$E$3000,5,0),0)</f>
        <v/>
      </c>
      <c r="N61" s="56" t="str">
        <f>IFERROR(VLOOKUP(N167,[1]DAY!$A$2:$E$3000,5,0),0)</f>
        <v/>
      </c>
      <c r="O61" s="56" t="str">
        <f>IFERROR(VLOOKUP(O167,[1]DAY!$A$2:$E$3000,5,0),0)</f>
        <v/>
      </c>
      <c r="P61" s="56" t="str">
        <f>IFERROR(VLOOKUP(P167,[1]DAY!$A$2:$E$3000,5,0),0)</f>
        <v/>
      </c>
      <c r="Q61" s="56" t="str">
        <f>IFERROR(VLOOKUP(Q167,[1]DAY!$A$2:$E$3000,5,0),0)</f>
        <v/>
      </c>
      <c r="R61" s="56" t="str">
        <f>IFERROR(VLOOKUP(R167,[1]DAY!$A$2:$E$3000,5,0),0)</f>
        <v/>
      </c>
      <c r="S61" s="56" t="str">
        <f>IFERROR(VLOOKUP(S167,[1]DAY!$A$2:$E$3000,5,0),0)</f>
        <v/>
      </c>
      <c r="T61" s="56" t="str">
        <f>IFERROR(VLOOKUP(T167,[1]DAY!$A$2:$E$3000,5,0),0)</f>
        <v/>
      </c>
      <c r="U61" s="56" t="str">
        <f>IFERROR(VLOOKUP(U167,[1]DAY!$A$2:$E$3000,5,0),0)</f>
        <v/>
      </c>
      <c r="V61" s="56" t="str">
        <f>IFERROR(VLOOKUP(V167,[1]DAY!$A$2:$E$3000,5,0),0)</f>
        <v/>
      </c>
      <c r="W61" s="56" t="str">
        <f>IFERROR(VLOOKUP(W167,[1]DAY!$A$2:$E$3000,5,0),0)</f>
        <v>文化の日</v>
      </c>
      <c r="X61" s="56" t="str">
        <f>IFERROR(VLOOKUP(X167,[1]DAY!$A$2:$E$3000,5,0),0)</f>
        <v>振替休日</v>
      </c>
      <c r="Y61" s="56" t="str">
        <f>IFERROR(VLOOKUP(Y167,[1]DAY!$A$2:$E$3000,5,0),0)</f>
        <v/>
      </c>
      <c r="Z61" s="56" t="str">
        <f>IFERROR(VLOOKUP(Z167,[1]DAY!$A$2:$E$3000,5,0),0)</f>
        <v/>
      </c>
      <c r="AA61" s="56" t="str">
        <f>IFERROR(VLOOKUP(AA167,[1]DAY!$A$2:$E$3000,5,0),0)</f>
        <v/>
      </c>
      <c r="AB61" s="56" t="str">
        <f>IFERROR(VLOOKUP(AB167,[1]DAY!$A$2:$E$3000,5,0),0)</f>
        <v/>
      </c>
      <c r="AC61" s="56" t="str">
        <f>IFERROR(VLOOKUP(AC167,[1]DAY!$A$2:$E$3000,5,0),0)</f>
        <v/>
      </c>
      <c r="AD61" s="56" t="str">
        <f>IFERROR(VLOOKUP(AD167,[1]DAY!$A$2:$E$3000,5,0),0)</f>
        <v/>
      </c>
      <c r="AE61" s="146"/>
      <c r="AF61" s="165"/>
      <c r="AG61" s="181"/>
      <c r="AH61" s="146"/>
      <c r="AI61" s="165"/>
      <c r="AJ61" s="181"/>
      <c r="AM61" s="214"/>
      <c r="AN61" s="214"/>
      <c r="AQ61" s="60">
        <f>IFERROR(VLOOKUP(AQ168,[1]DAY!$A$2:$E$744,4,0),0)</f>
        <v>0</v>
      </c>
    </row>
    <row r="62" spans="1:43" ht="27.75" customHeight="1">
      <c r="A62" s="15"/>
      <c r="B62" s="36" t="s">
        <v>49</v>
      </c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147">
        <f>IF(COUNT(C62:AD62)=0,+(COUNTIF(C62:AD62,"作業"))+(COUNTIF(C62:AD62,"休日")),"")</f>
        <v>0</v>
      </c>
      <c r="AF62" s="166">
        <f>IF(+COUNT(C62:AD62)=0,(COUNTIF(C62:AD62,"休日")),"")</f>
        <v>0</v>
      </c>
      <c r="AG62" s="182">
        <f>IFERROR(IF(COUNTA(C62:AD62)=0,0,IF(COUNTA(C62:AD62)&lt;28,$F$150,IF(AM63&gt;0.284,$F$148,$F$149))),0)</f>
        <v>0</v>
      </c>
      <c r="AH62" s="147">
        <f>IF(COUNT(C63:AD63)=0,+(COUNTIF(C63:AD63,"作業"))+(COUNTIF(C63:AD63,"休日")),"")</f>
        <v>0</v>
      </c>
      <c r="AI62" s="166">
        <f>IF(COUNT(C63:AD63)=0,(COUNTIF(C63:AD63,"休日")),"")</f>
        <v>0</v>
      </c>
      <c r="AJ62" s="182">
        <f>IFERROR(IF(COUNTA(C63:AD63)=0,0,IF(COUNTA(C63:AD63)&lt;28,$F$150,IF(AN63&gt;0.284,$F$146,$F$147))),0)</f>
        <v>0</v>
      </c>
      <c r="AL62" s="6"/>
      <c r="AM62" s="218"/>
      <c r="AN62" s="218"/>
      <c r="AQ62" s="135">
        <f>IFERROR(VLOOKUP(AQ168,[1]DAY!$A$2:$E$744,5,0),0)</f>
        <v>0</v>
      </c>
    </row>
    <row r="63" spans="1:43" ht="27.75" customHeight="1">
      <c r="A63" s="16"/>
      <c r="B63" s="37" t="s">
        <v>51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148">
        <f>IFERROR(AM63,0)</f>
        <v>0</v>
      </c>
      <c r="AF63" s="167"/>
      <c r="AG63" s="183"/>
      <c r="AH63" s="148">
        <f>IFERROR(AN63,0)</f>
        <v>0</v>
      </c>
      <c r="AI63" s="167"/>
      <c r="AJ63" s="183"/>
      <c r="AM63" s="217" t="e">
        <f>ROUND(AF62/AE62,3)</f>
        <v>#DIV/0!</v>
      </c>
      <c r="AN63" s="220" t="e">
        <f>ROUND(AI62/AH62,3)</f>
        <v>#DIV/0!</v>
      </c>
      <c r="AQ63" s="223">
        <f>IFERROR(VLOOKUP(AQ168,[1]DAY!$A$2:$E$744,6,0),0)</f>
        <v>0</v>
      </c>
    </row>
    <row r="64" spans="1:43" ht="27.75" customHeight="1">
      <c r="A64" s="14" t="s">
        <v>26</v>
      </c>
      <c r="B64" s="32" t="s">
        <v>31</v>
      </c>
      <c r="C64" s="59">
        <f>IFERROR(VLOOKUP(C168,[1]DAY!$A$2:$E$3000,2,0),0)</f>
        <v>11</v>
      </c>
      <c r="D64" s="59">
        <f>IFERROR(VLOOKUP(D168,[1]DAY!$A$2:$E$744,2,0),0)</f>
        <v>11</v>
      </c>
      <c r="E64" s="59">
        <f>IFERROR(VLOOKUP(E168,[1]DAY!$A$2:$E$744,2,0),0)</f>
        <v>11</v>
      </c>
      <c r="F64" s="59">
        <f>IFERROR(VLOOKUP(F168,[1]DAY!$A$2:$E$744,2,0),0)</f>
        <v>11</v>
      </c>
      <c r="G64" s="59">
        <f>IFERROR(VLOOKUP(G168,[1]DAY!$A$2:$E$744,2,0),0)</f>
        <v>11</v>
      </c>
      <c r="H64" s="59">
        <f>IFERROR(VLOOKUP(H168,[1]DAY!$A$2:$E$744,2,0),0)</f>
        <v>11</v>
      </c>
      <c r="I64" s="59">
        <f>IFERROR(VLOOKUP(I168,[1]DAY!$A$2:$E$744,2,0),0)</f>
        <v>11</v>
      </c>
      <c r="J64" s="59">
        <f>IFERROR(VLOOKUP(J168,[1]DAY!$A$2:$E$744,2,0),0)</f>
        <v>11</v>
      </c>
      <c r="K64" s="59">
        <f>IFERROR(VLOOKUP(K168,[1]DAY!$A$2:$E$744,2,0),0)</f>
        <v>11</v>
      </c>
      <c r="L64" s="59">
        <f>IFERROR(VLOOKUP(L168,[1]DAY!$A$2:$E$744,2,0),0)</f>
        <v>11</v>
      </c>
      <c r="M64" s="59">
        <f>IFERROR(VLOOKUP(M168,[1]DAY!$A$2:$E$744,2,0),0)</f>
        <v>11</v>
      </c>
      <c r="N64" s="59">
        <f>IFERROR(VLOOKUP(N168,[1]DAY!$A$2:$E$744,2,0),0)</f>
        <v>11</v>
      </c>
      <c r="O64" s="59">
        <f>IFERROR(VLOOKUP(O168,[1]DAY!$A$2:$E$744,2,0),0)</f>
        <v>11</v>
      </c>
      <c r="P64" s="59">
        <f>IFERROR(VLOOKUP(P168,[1]DAY!$A$2:$E$744,2,0),0)</f>
        <v>11</v>
      </c>
      <c r="Q64" s="59">
        <f>IFERROR(VLOOKUP(Q168,[1]DAY!$A$2:$E$744,2,0),0)</f>
        <v>11</v>
      </c>
      <c r="R64" s="59">
        <f>IFERROR(VLOOKUP(R168,[1]DAY!$A$2:$E$744,2,0),0)</f>
        <v>11</v>
      </c>
      <c r="S64" s="59">
        <f>IFERROR(VLOOKUP(S168,[1]DAY!$A$2:$E$744,2,0),0)</f>
        <v>11</v>
      </c>
      <c r="T64" s="59">
        <f>IFERROR(VLOOKUP(T168,[1]DAY!$A$2:$E$744,2,0),0)</f>
        <v>11</v>
      </c>
      <c r="U64" s="59">
        <f>IFERROR(VLOOKUP(U168,[1]DAY!$A$2:$E$744,2,0),0)</f>
        <v>11</v>
      </c>
      <c r="V64" s="59">
        <f>IFERROR(VLOOKUP(V168,[1]DAY!$A$2:$E$744,2,0),0)</f>
        <v>11</v>
      </c>
      <c r="W64" s="59">
        <f>IFERROR(VLOOKUP(W168,[1]DAY!$A$2:$E$744,2,0),0)</f>
        <v>12</v>
      </c>
      <c r="X64" s="59">
        <f>IFERROR(VLOOKUP(X168,[1]DAY!$A$2:$E$744,2,0),0)</f>
        <v>12</v>
      </c>
      <c r="Y64" s="59">
        <f>IFERROR(VLOOKUP(Y168,[1]DAY!$A$2:$E$744,2,0),0)</f>
        <v>12</v>
      </c>
      <c r="Z64" s="59">
        <f>IFERROR(VLOOKUP(Z168,[1]DAY!$A$2:$E$744,2,0),0)</f>
        <v>12</v>
      </c>
      <c r="AA64" s="59">
        <f>IFERROR(VLOOKUP(AA168,[1]DAY!$A$2:$E$744,2,0),0)</f>
        <v>12</v>
      </c>
      <c r="AB64" s="59">
        <f>IFERROR(VLOOKUP(AB168,[1]DAY!$A$2:$E$744,2,0),0)</f>
        <v>12</v>
      </c>
      <c r="AC64" s="59">
        <f>IFERROR(VLOOKUP(AC168,[1]DAY!$A$2:$E$744,2,0),0)</f>
        <v>12</v>
      </c>
      <c r="AD64" s="59">
        <f>IFERROR(VLOOKUP(AD168,[1]DAY!$A$2:$E$744,2,0),0)</f>
        <v>12</v>
      </c>
      <c r="AE64" s="149" t="s">
        <v>68</v>
      </c>
      <c r="AF64" s="168" t="s">
        <v>77</v>
      </c>
      <c r="AG64" s="180" t="s">
        <v>79</v>
      </c>
      <c r="AH64" s="145" t="s">
        <v>68</v>
      </c>
      <c r="AI64" s="164" t="s">
        <v>80</v>
      </c>
      <c r="AJ64" s="180" t="s">
        <v>79</v>
      </c>
      <c r="AK64" s="6"/>
      <c r="AM64" s="218"/>
      <c r="AN64" s="218"/>
      <c r="AQ64" s="224">
        <f>IFERROR(VLOOKUP(AQ168,[1]DAY!$A$2:$E$744,7,0),0)</f>
        <v>0</v>
      </c>
    </row>
    <row r="65" spans="1:43" ht="27.75" customHeight="1">
      <c r="A65" s="15"/>
      <c r="B65" s="33" t="s">
        <v>45</v>
      </c>
      <c r="C65" s="54">
        <f>IFERROR(VLOOKUP(C168,[1]DAY!$A$2:$E$3000,3,0),0)</f>
        <v>11</v>
      </c>
      <c r="D65" s="54">
        <f>IFERROR(VLOOKUP(D168,[1]DAY!$A$2:$E$744,3,0),0)</f>
        <v>12</v>
      </c>
      <c r="E65" s="54">
        <f>IFERROR(VLOOKUP(E168,[1]DAY!$A$2:$E$744,3,0),0)</f>
        <v>13</v>
      </c>
      <c r="F65" s="54">
        <f>IFERROR(VLOOKUP(F168,[1]DAY!$A$2:$E$744,3,0),0)</f>
        <v>14</v>
      </c>
      <c r="G65" s="54">
        <f>IFERROR(VLOOKUP(G168,[1]DAY!$A$2:$E$744,3,0),0)</f>
        <v>15</v>
      </c>
      <c r="H65" s="54">
        <f>IFERROR(VLOOKUP(H168,[1]DAY!$A$2:$E$744,3,0),0)</f>
        <v>16</v>
      </c>
      <c r="I65" s="54">
        <f>IFERROR(VLOOKUP(I168,[1]DAY!$A$2:$E$744,3,0),0)</f>
        <v>17</v>
      </c>
      <c r="J65" s="54">
        <f>IFERROR(VLOOKUP(J168,[1]DAY!$A$2:$E$744,3,0),0)</f>
        <v>18</v>
      </c>
      <c r="K65" s="54">
        <f>IFERROR(VLOOKUP(K168,[1]DAY!$A$2:$E$744,3,0),0)</f>
        <v>19</v>
      </c>
      <c r="L65" s="54">
        <f>IFERROR(VLOOKUP(L168,[1]DAY!$A$2:$E$744,3,0),0)</f>
        <v>20</v>
      </c>
      <c r="M65" s="54">
        <f>IFERROR(VLOOKUP(M168,[1]DAY!$A$2:$E$744,3,0),0)</f>
        <v>21</v>
      </c>
      <c r="N65" s="54">
        <f>IFERROR(VLOOKUP(N168,[1]DAY!$A$2:$E$744,3,0),0)</f>
        <v>22</v>
      </c>
      <c r="O65" s="54">
        <f>IFERROR(VLOOKUP(O168,[1]DAY!$A$2:$E$744,3,0),0)</f>
        <v>23</v>
      </c>
      <c r="P65" s="54">
        <f>IFERROR(VLOOKUP(P168,[1]DAY!$A$2:$E$744,3,0),0)</f>
        <v>24</v>
      </c>
      <c r="Q65" s="54">
        <f>IFERROR(VLOOKUP(Q168,[1]DAY!$A$2:$E$744,3,0),0)</f>
        <v>25</v>
      </c>
      <c r="R65" s="54">
        <f>IFERROR(VLOOKUP(R168,[1]DAY!$A$2:$E$744,3,0),0)</f>
        <v>26</v>
      </c>
      <c r="S65" s="54">
        <f>IFERROR(VLOOKUP(S168,[1]DAY!$A$2:$E$744,3,0),0)</f>
        <v>27</v>
      </c>
      <c r="T65" s="54">
        <f>IFERROR(VLOOKUP(T168,[1]DAY!$A$2:$E$744,3,0),0)</f>
        <v>28</v>
      </c>
      <c r="U65" s="54">
        <f>IFERROR(VLOOKUP(U168,[1]DAY!$A$2:$E$744,3,0),0)</f>
        <v>29</v>
      </c>
      <c r="V65" s="54">
        <f>IFERROR(VLOOKUP(V168,[1]DAY!$A$2:$E$744,3,0),0)</f>
        <v>30</v>
      </c>
      <c r="W65" s="54">
        <f>IFERROR(VLOOKUP(W168,[1]DAY!$A$2:$E$744,3,0),0)</f>
        <v>1</v>
      </c>
      <c r="X65" s="54">
        <f>IFERROR(VLOOKUP(X168,[1]DAY!$A$2:$E$744,3,0),0)</f>
        <v>2</v>
      </c>
      <c r="Y65" s="54">
        <f>IFERROR(VLOOKUP(Y168,[1]DAY!$A$2:$E$744,3,0),0)</f>
        <v>3</v>
      </c>
      <c r="Z65" s="54">
        <f>IFERROR(VLOOKUP(Z168,[1]DAY!$A$2:$E$744,3,0),0)</f>
        <v>4</v>
      </c>
      <c r="AA65" s="54">
        <f>IFERROR(VLOOKUP(AA168,[1]DAY!$A$2:$E$744,3,0),0)</f>
        <v>5</v>
      </c>
      <c r="AB65" s="54">
        <f>IFERROR(VLOOKUP(AB168,[1]DAY!$A$2:$E$744,3,0),0)</f>
        <v>6</v>
      </c>
      <c r="AC65" s="54">
        <f>IFERROR(VLOOKUP(AC168,[1]DAY!$A$2:$E$744,3,0),0)</f>
        <v>7</v>
      </c>
      <c r="AD65" s="134">
        <f>IFERROR(VLOOKUP(AD168,[1]DAY!$A$2:$E$744,3,0),0)</f>
        <v>8</v>
      </c>
      <c r="AE65" s="146"/>
      <c r="AF65" s="165"/>
      <c r="AG65" s="180"/>
      <c r="AH65" s="146"/>
      <c r="AI65" s="165"/>
      <c r="AJ65" s="180"/>
      <c r="AM65" s="218"/>
      <c r="AN65" s="218"/>
      <c r="AQ65" s="225">
        <f>IFERROR(VLOOKUP(AQ169,[1]DAY!$A$2:$E$744,2,0),0)</f>
        <v>0</v>
      </c>
    </row>
    <row r="66" spans="1:43" ht="27.75" customHeight="1">
      <c r="A66" s="15"/>
      <c r="B66" s="34" t="s">
        <v>46</v>
      </c>
      <c r="C66" s="55" t="str">
        <f>IFERROR(VLOOKUP(C168,[1]DAY!$A$2:$E$3000,4,0),0)</f>
        <v>月</v>
      </c>
      <c r="D66" s="55" t="str">
        <f>IFERROR(VLOOKUP(D168,[1]DAY!$A$2:$E$3000,4,0),0)</f>
        <v>火</v>
      </c>
      <c r="E66" s="55" t="str">
        <f>IFERROR(VLOOKUP(E168,[1]DAY!$A$2:$E$3000,4,0),0)</f>
        <v>水</v>
      </c>
      <c r="F66" s="55" t="str">
        <f>IFERROR(VLOOKUP(F168,[1]DAY!$A$2:$E$3000,4,0),0)</f>
        <v>木</v>
      </c>
      <c r="G66" s="55" t="str">
        <f>IFERROR(VLOOKUP(G168,[1]DAY!$A$2:$E$3000,4,0),0)</f>
        <v>金</v>
      </c>
      <c r="H66" s="55" t="str">
        <f>IFERROR(VLOOKUP(H168,[1]DAY!$A$2:$E$3000,4,0),0)</f>
        <v>土</v>
      </c>
      <c r="I66" s="55" t="str">
        <f>IFERROR(VLOOKUP(I168,[1]DAY!$A$2:$E$3000,4,0),0)</f>
        <v>日</v>
      </c>
      <c r="J66" s="55" t="str">
        <f>IFERROR(VLOOKUP(J168,[1]DAY!$A$2:$E$3000,4,0),0)</f>
        <v>月</v>
      </c>
      <c r="K66" s="55" t="str">
        <f>IFERROR(VLOOKUP(K168,[1]DAY!$A$2:$E$3000,4,0),0)</f>
        <v>火</v>
      </c>
      <c r="L66" s="55" t="str">
        <f>IFERROR(VLOOKUP(L168,[1]DAY!$A$2:$E$3000,4,0),0)</f>
        <v>水</v>
      </c>
      <c r="M66" s="55" t="str">
        <f>IFERROR(VLOOKUP(M168,[1]DAY!$A$2:$E$3000,4,0),0)</f>
        <v>木</v>
      </c>
      <c r="N66" s="55" t="str">
        <f>IFERROR(VLOOKUP(N168,[1]DAY!$A$2:$E$3000,4,0),0)</f>
        <v>金</v>
      </c>
      <c r="O66" s="55" t="str">
        <f>IFERROR(VLOOKUP(O168,[1]DAY!$A$2:$E$3000,4,0),0)</f>
        <v>土</v>
      </c>
      <c r="P66" s="55" t="str">
        <f>IFERROR(VLOOKUP(P168,[1]DAY!$A$2:$E$3000,4,0),0)</f>
        <v>日</v>
      </c>
      <c r="Q66" s="55" t="str">
        <f>IFERROR(VLOOKUP(Q168,[1]DAY!$A$2:$E$3000,4,0),0)</f>
        <v>月</v>
      </c>
      <c r="R66" s="55" t="str">
        <f>IFERROR(VLOOKUP(R168,[1]DAY!$A$2:$E$3000,4,0),0)</f>
        <v>火</v>
      </c>
      <c r="S66" s="55" t="str">
        <f>IFERROR(VLOOKUP(S168,[1]DAY!$A$2:$E$3000,4,0),0)</f>
        <v>水</v>
      </c>
      <c r="T66" s="55" t="str">
        <f>IFERROR(VLOOKUP(T168,[1]DAY!$A$2:$E$3000,4,0),0)</f>
        <v>木</v>
      </c>
      <c r="U66" s="55" t="str">
        <f>IFERROR(VLOOKUP(U168,[1]DAY!$A$2:$E$3000,4,0),0)</f>
        <v>金</v>
      </c>
      <c r="V66" s="55" t="str">
        <f>IFERROR(VLOOKUP(V168,[1]DAY!$A$2:$E$3000,4,0),0)</f>
        <v>土</v>
      </c>
      <c r="W66" s="55" t="str">
        <f>IFERROR(VLOOKUP(W168,[1]DAY!$A$2:$E$3000,4,0),0)</f>
        <v>日</v>
      </c>
      <c r="X66" s="55" t="str">
        <f>IFERROR(VLOOKUP(X168,[1]DAY!$A$2:$E$3000,4,0),0)</f>
        <v>月</v>
      </c>
      <c r="Y66" s="55" t="str">
        <f>IFERROR(VLOOKUP(Y168,[1]DAY!$A$2:$E$3000,4,0),0)</f>
        <v>火</v>
      </c>
      <c r="Z66" s="55" t="str">
        <f>IFERROR(VLOOKUP(Z168,[1]DAY!$A$2:$E$3000,4,0),0)</f>
        <v>水</v>
      </c>
      <c r="AA66" s="55" t="str">
        <f>IFERROR(VLOOKUP(AA168,[1]DAY!$A$2:$E$3000,4,0),0)</f>
        <v>木</v>
      </c>
      <c r="AB66" s="55" t="str">
        <f>IFERROR(VLOOKUP(AB168,[1]DAY!$A$2:$E$3000,4,0),0)</f>
        <v>金</v>
      </c>
      <c r="AC66" s="55" t="str">
        <f>IFERROR(VLOOKUP(AC168,[1]DAY!$A$2:$E$3000,4,0),0)</f>
        <v>土</v>
      </c>
      <c r="AD66" s="55" t="str">
        <f>IFERROR(VLOOKUP(AD168,[1]DAY!$A$2:$E$3000,4,0),0)</f>
        <v>日</v>
      </c>
      <c r="AE66" s="146"/>
      <c r="AF66" s="165"/>
      <c r="AG66" s="180"/>
      <c r="AH66" s="146"/>
      <c r="AI66" s="165"/>
      <c r="AJ66" s="180"/>
      <c r="AM66" s="218"/>
      <c r="AN66" s="218"/>
      <c r="AQ66" s="60">
        <f>IFERROR(VLOOKUP(AQ169,[1]DAY!$A$2:$E$744,3,0),0)</f>
        <v>0</v>
      </c>
    </row>
    <row r="67" spans="1:43" ht="89.25" customHeight="1">
      <c r="A67" s="15"/>
      <c r="B67" s="35" t="s">
        <v>47</v>
      </c>
      <c r="C67" s="56" t="str">
        <f>IFERROR(VLOOKUP(C168,[1]DAY!$A$2:$E$3000,5,0),0)</f>
        <v/>
      </c>
      <c r="D67" s="56" t="str">
        <f>IFERROR(VLOOKUP(D168,[1]DAY!$A$2:$E$3000,5,0),0)</f>
        <v/>
      </c>
      <c r="E67" s="56" t="str">
        <f>IFERROR(VLOOKUP(E168,[1]DAY!$A$2:$E$3000,5,0),0)</f>
        <v/>
      </c>
      <c r="F67" s="56" t="str">
        <f>IFERROR(VLOOKUP(F168,[1]DAY!$A$2:$E$3000,5,0),0)</f>
        <v/>
      </c>
      <c r="G67" s="56" t="str">
        <f>IFERROR(VLOOKUP(G168,[1]DAY!$A$2:$E$3000,5,0),0)</f>
        <v/>
      </c>
      <c r="H67" s="56" t="str">
        <f>IFERROR(VLOOKUP(H168,[1]DAY!$A$2:$E$3000,5,0),0)</f>
        <v/>
      </c>
      <c r="I67" s="56" t="str">
        <f>IFERROR(VLOOKUP(I168,[1]DAY!$A$2:$E$3000,5,0),0)</f>
        <v/>
      </c>
      <c r="J67" s="56" t="str">
        <f>IFERROR(VLOOKUP(J168,[1]DAY!$A$2:$E$3000,5,0),0)</f>
        <v/>
      </c>
      <c r="K67" s="56" t="str">
        <f>IFERROR(VLOOKUP(K168,[1]DAY!$A$2:$E$3000,5,0),0)</f>
        <v/>
      </c>
      <c r="L67" s="56" t="str">
        <f>IFERROR(VLOOKUP(L168,[1]DAY!$A$2:$E$3000,5,0),0)</f>
        <v/>
      </c>
      <c r="M67" s="56" t="str">
        <f>IFERROR(VLOOKUP(M168,[1]DAY!$A$2:$E$3000,5,0),0)</f>
        <v/>
      </c>
      <c r="N67" s="56" t="str">
        <f>IFERROR(VLOOKUP(N168,[1]DAY!$A$2:$E$3000,5,0),0)</f>
        <v/>
      </c>
      <c r="O67" s="56" t="str">
        <f>IFERROR(VLOOKUP(O168,[1]DAY!$A$2:$E$3000,5,0),0)</f>
        <v>勤労感謝の日</v>
      </c>
      <c r="P67" s="56" t="str">
        <f>IFERROR(VLOOKUP(P168,[1]DAY!$A$2:$E$3000,5,0),0)</f>
        <v/>
      </c>
      <c r="Q67" s="56" t="str">
        <f>IFERROR(VLOOKUP(Q168,[1]DAY!$A$2:$E$3000,5,0),0)</f>
        <v/>
      </c>
      <c r="R67" s="56" t="str">
        <f>IFERROR(VLOOKUP(R168,[1]DAY!$A$2:$E$3000,5,0),0)</f>
        <v/>
      </c>
      <c r="S67" s="56" t="str">
        <f>IFERROR(VLOOKUP(S168,[1]DAY!$A$2:$E$3000,5,0),0)</f>
        <v/>
      </c>
      <c r="T67" s="56" t="str">
        <f>IFERROR(VLOOKUP(T168,[1]DAY!$A$2:$E$3000,5,0),0)</f>
        <v/>
      </c>
      <c r="U67" s="56" t="str">
        <f>IFERROR(VLOOKUP(U168,[1]DAY!$A$2:$E$3000,5,0),0)</f>
        <v/>
      </c>
      <c r="V67" s="56" t="str">
        <f>IFERROR(VLOOKUP(V168,[1]DAY!$A$2:$E$3000,5,0),0)</f>
        <v/>
      </c>
      <c r="W67" s="56" t="str">
        <f>IFERROR(VLOOKUP(W168,[1]DAY!$A$2:$E$3000,5,0),0)</f>
        <v/>
      </c>
      <c r="X67" s="56" t="str">
        <f>IFERROR(VLOOKUP(X168,[1]DAY!$A$2:$E$3000,5,0),0)</f>
        <v/>
      </c>
      <c r="Y67" s="56" t="str">
        <f>IFERROR(VLOOKUP(Y168,[1]DAY!$A$2:$E$3000,5,0),0)</f>
        <v/>
      </c>
      <c r="Z67" s="56" t="str">
        <f>IFERROR(VLOOKUP(Z168,[1]DAY!$A$2:$E$3000,5,0),0)</f>
        <v/>
      </c>
      <c r="AA67" s="56" t="str">
        <f>IFERROR(VLOOKUP(AA168,[1]DAY!$A$2:$E$3000,5,0),0)</f>
        <v/>
      </c>
      <c r="AB67" s="56" t="str">
        <f>IFERROR(VLOOKUP(AB168,[1]DAY!$A$2:$E$3000,5,0),0)</f>
        <v/>
      </c>
      <c r="AC67" s="56" t="str">
        <f>IFERROR(VLOOKUP(AC168,[1]DAY!$A$2:$E$3000,5,0),0)</f>
        <v/>
      </c>
      <c r="AD67" s="56" t="str">
        <f>IFERROR(VLOOKUP(AD168,[1]DAY!$A$2:$E$3000,5,0),0)</f>
        <v/>
      </c>
      <c r="AE67" s="146"/>
      <c r="AF67" s="165"/>
      <c r="AG67" s="181"/>
      <c r="AH67" s="146"/>
      <c r="AI67" s="165"/>
      <c r="AJ67" s="181"/>
      <c r="AM67" s="214"/>
      <c r="AN67" s="214"/>
      <c r="AQ67" s="60">
        <f>IFERROR(VLOOKUP(AQ169,[1]DAY!$A$2:$E$744,4,0),0)</f>
        <v>0</v>
      </c>
    </row>
    <row r="68" spans="1:43" ht="27.75" customHeight="1">
      <c r="A68" s="15"/>
      <c r="B68" s="36" t="s">
        <v>49</v>
      </c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147">
        <f>IF(COUNT(C68:AD68)=0,+(COUNTIF(C68:AD68,"作業"))+(COUNTIF(C68:AD68,"休日")),"")</f>
        <v>0</v>
      </c>
      <c r="AF68" s="166">
        <f>IF(+COUNT(C68:AD68)=0,(COUNTIF(C68:AD68,"休日")),"")</f>
        <v>0</v>
      </c>
      <c r="AG68" s="182">
        <f>IFERROR(IF(COUNTA(C68:AD68)=0,0,IF(COUNTA(C68:AD68)&lt;28,$F$150,IF(AM69&gt;0.284,$F$148,$F$149))),0)</f>
        <v>0</v>
      </c>
      <c r="AH68" s="147">
        <f>IF(COUNT(C69:AD69)=0,+(COUNTIF(C69:AD69,"作業"))+(COUNTIF(C69:AD69,"休日")),"")</f>
        <v>0</v>
      </c>
      <c r="AI68" s="166">
        <f>IF(COUNT(C69:AD69)=0,(COUNTIF(C69:AD69,"休日")),"")</f>
        <v>0</v>
      </c>
      <c r="AJ68" s="182">
        <f>IFERROR(IF(COUNTA(C69:AD69)=0,0,IF(COUNTA(C69:AD69)&lt;28,$F$150,IF(AN69&gt;0.284,$F$146,$F$147))),0)</f>
        <v>0</v>
      </c>
      <c r="AL68" s="214"/>
      <c r="AM68" s="218"/>
      <c r="AN68" s="218"/>
      <c r="AQ68" s="135">
        <f>IFERROR(VLOOKUP(AQ169,[1]DAY!$A$2:$E$744,5,0),0)</f>
        <v>0</v>
      </c>
    </row>
    <row r="69" spans="1:43" ht="27.75" customHeight="1">
      <c r="A69" s="16"/>
      <c r="B69" s="37" t="s">
        <v>51</v>
      </c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148">
        <f>IFERROR(AM69,0)</f>
        <v>0</v>
      </c>
      <c r="AF69" s="167"/>
      <c r="AG69" s="183"/>
      <c r="AH69" s="148">
        <f>IFERROR(AN69,0)</f>
        <v>0</v>
      </c>
      <c r="AI69" s="167"/>
      <c r="AJ69" s="183"/>
      <c r="AM69" s="217" t="e">
        <f>ROUND(AF68/AE68,3)</f>
        <v>#DIV/0!</v>
      </c>
      <c r="AN69" s="220" t="e">
        <f>ROUND(AI68/AH68,3)</f>
        <v>#DIV/0!</v>
      </c>
      <c r="AQ69" s="223">
        <f>IFERROR(VLOOKUP(AQ169,[1]DAY!$A$2:$E$744,6,0),0)</f>
        <v>0</v>
      </c>
    </row>
    <row r="70" spans="1:43" ht="27.75" customHeight="1">
      <c r="A70" s="14" t="s">
        <v>13</v>
      </c>
      <c r="B70" s="32" t="s">
        <v>31</v>
      </c>
      <c r="C70" s="53">
        <f>IFERROR(VLOOKUP(C169,[1]DAY!$A$2:$E$3000,2,0),0)</f>
        <v>12</v>
      </c>
      <c r="D70" s="53">
        <f>IFERROR(VLOOKUP(D169,[1]DAY!$A$2:$E$744,2,0),0)</f>
        <v>12</v>
      </c>
      <c r="E70" s="53">
        <f>IFERROR(VLOOKUP(E169,[1]DAY!$A$2:$E$744,2,0),0)</f>
        <v>12</v>
      </c>
      <c r="F70" s="53">
        <f>IFERROR(VLOOKUP(F169,[1]DAY!$A$2:$E$744,2,0),0)</f>
        <v>12</v>
      </c>
      <c r="G70" s="53">
        <f>IFERROR(VLOOKUP(G169,[1]DAY!$A$2:$E$744,2,0),0)</f>
        <v>12</v>
      </c>
      <c r="H70" s="53">
        <f>IFERROR(VLOOKUP(H169,[1]DAY!$A$2:$E$744,2,0),0)</f>
        <v>12</v>
      </c>
      <c r="I70" s="53">
        <f>IFERROR(VLOOKUP(I169,[1]DAY!$A$2:$E$744,2,0),0)</f>
        <v>12</v>
      </c>
      <c r="J70" s="53">
        <f>IFERROR(VLOOKUP(J169,[1]DAY!$A$2:$E$744,2,0),0)</f>
        <v>12</v>
      </c>
      <c r="K70" s="53">
        <f>IFERROR(VLOOKUP(K169,[1]DAY!$A$2:$E$744,2,0),0)</f>
        <v>12</v>
      </c>
      <c r="L70" s="53">
        <f>IFERROR(VLOOKUP(L169,[1]DAY!$A$2:$E$744,2,0),0)</f>
        <v>12</v>
      </c>
      <c r="M70" s="53">
        <f>IFERROR(VLOOKUP(M169,[1]DAY!$A$2:$E$744,2,0),0)</f>
        <v>12</v>
      </c>
      <c r="N70" s="53">
        <f>IFERROR(VLOOKUP(N169,[1]DAY!$A$2:$E$744,2,0),0)</f>
        <v>12</v>
      </c>
      <c r="O70" s="53">
        <f>IFERROR(VLOOKUP(O169,[1]DAY!$A$2:$E$744,2,0),0)</f>
        <v>12</v>
      </c>
      <c r="P70" s="53">
        <f>IFERROR(VLOOKUP(P169,[1]DAY!$A$2:$E$744,2,0),0)</f>
        <v>12</v>
      </c>
      <c r="Q70" s="53">
        <f>IFERROR(VLOOKUP(Q169,[1]DAY!$A$2:$E$744,2,0),0)</f>
        <v>12</v>
      </c>
      <c r="R70" s="53">
        <f>IFERROR(VLOOKUP(R169,[1]DAY!$A$2:$E$744,2,0),0)</f>
        <v>12</v>
      </c>
      <c r="S70" s="53">
        <f>IFERROR(VLOOKUP(S169,[1]DAY!$A$2:$E$744,2,0),0)</f>
        <v>12</v>
      </c>
      <c r="T70" s="53">
        <f>IFERROR(VLOOKUP(T169,[1]DAY!$A$2:$E$744,2,0),0)</f>
        <v>12</v>
      </c>
      <c r="U70" s="53">
        <f>IFERROR(VLOOKUP(U169,[1]DAY!$A$2:$E$744,2,0),0)</f>
        <v>12</v>
      </c>
      <c r="V70" s="53">
        <f>IFERROR(VLOOKUP(V169,[1]DAY!$A$2:$E$744,2,0),0)</f>
        <v>12</v>
      </c>
      <c r="W70" s="53">
        <f>IFERROR(VLOOKUP(W169,[1]DAY!$A$2:$E$744,2,0),0)</f>
        <v>12</v>
      </c>
      <c r="X70" s="53">
        <f>IFERROR(VLOOKUP(X169,[1]DAY!$A$2:$E$744,2,0),0)</f>
        <v>12</v>
      </c>
      <c r="Y70" s="53">
        <f>IFERROR(VLOOKUP(Y169,[1]DAY!$A$2:$E$744,2,0),0)</f>
        <v>12</v>
      </c>
      <c r="Z70" s="53">
        <f>IFERROR(VLOOKUP(Z169,[1]DAY!$A$2:$E$744,2,0),0)</f>
        <v>1</v>
      </c>
      <c r="AA70" s="53">
        <f>IFERROR(VLOOKUP(AA169,[1]DAY!$A$2:$E$744,2,0),0)</f>
        <v>1</v>
      </c>
      <c r="AB70" s="53">
        <f>IFERROR(VLOOKUP(AB169,[1]DAY!$A$2:$E$744,2,0),0)</f>
        <v>1</v>
      </c>
      <c r="AC70" s="53">
        <f>IFERROR(VLOOKUP(AC169,[1]DAY!$A$2:$E$744,2,0),0)</f>
        <v>1</v>
      </c>
      <c r="AD70" s="53">
        <f>IFERROR(VLOOKUP(AD169,[1]DAY!$A$2:$E$744,2,0),0)</f>
        <v>1</v>
      </c>
      <c r="AE70" s="149" t="s">
        <v>68</v>
      </c>
      <c r="AF70" s="168" t="s">
        <v>77</v>
      </c>
      <c r="AG70" s="180" t="s">
        <v>79</v>
      </c>
      <c r="AH70" s="145" t="s">
        <v>68</v>
      </c>
      <c r="AI70" s="164" t="s">
        <v>80</v>
      </c>
      <c r="AJ70" s="180" t="s">
        <v>79</v>
      </c>
      <c r="AK70" s="6"/>
      <c r="AM70" s="218"/>
      <c r="AN70" s="218"/>
      <c r="AQ70" s="226">
        <f>IFERROR(VLOOKUP(AQ169,[1]DAY!$A$2:$E$744,7,0),0)</f>
        <v>0</v>
      </c>
    </row>
    <row r="71" spans="1:43" ht="27.75" customHeight="1">
      <c r="A71" s="15"/>
      <c r="B71" s="33" t="s">
        <v>45</v>
      </c>
      <c r="C71" s="54">
        <f>IFERROR(VLOOKUP(C169,[1]DAY!$A$2:$E$3000,3,0),0)</f>
        <v>9</v>
      </c>
      <c r="D71" s="54">
        <f>IFERROR(VLOOKUP(D169,[1]DAY!$A$2:$E$744,3,0),0)</f>
        <v>10</v>
      </c>
      <c r="E71" s="54">
        <f>IFERROR(VLOOKUP(E169,[1]DAY!$A$2:$E$744,3,0),0)</f>
        <v>11</v>
      </c>
      <c r="F71" s="54">
        <f>IFERROR(VLOOKUP(F169,[1]DAY!$A$2:$E$744,3,0),0)</f>
        <v>12</v>
      </c>
      <c r="G71" s="54">
        <f>IFERROR(VLOOKUP(G169,[1]DAY!$A$2:$E$744,3,0),0)</f>
        <v>13</v>
      </c>
      <c r="H71" s="54">
        <f>IFERROR(VLOOKUP(H169,[1]DAY!$A$2:$E$744,3,0),0)</f>
        <v>14</v>
      </c>
      <c r="I71" s="54">
        <f>IFERROR(VLOOKUP(I169,[1]DAY!$A$2:$E$744,3,0),0)</f>
        <v>15</v>
      </c>
      <c r="J71" s="54">
        <f>IFERROR(VLOOKUP(J169,[1]DAY!$A$2:$E$744,3,0),0)</f>
        <v>16</v>
      </c>
      <c r="K71" s="54">
        <f>IFERROR(VLOOKUP(K169,[1]DAY!$A$2:$E$744,3,0),0)</f>
        <v>17</v>
      </c>
      <c r="L71" s="54">
        <f>IFERROR(VLOOKUP(L169,[1]DAY!$A$2:$E$744,3,0),0)</f>
        <v>18</v>
      </c>
      <c r="M71" s="54">
        <f>IFERROR(VLOOKUP(M169,[1]DAY!$A$2:$E$744,3,0),0)</f>
        <v>19</v>
      </c>
      <c r="N71" s="54">
        <f>IFERROR(VLOOKUP(N169,[1]DAY!$A$2:$E$744,3,0),0)</f>
        <v>20</v>
      </c>
      <c r="O71" s="54">
        <f>IFERROR(VLOOKUP(O169,[1]DAY!$A$2:$E$744,3,0),0)</f>
        <v>21</v>
      </c>
      <c r="P71" s="54">
        <f>IFERROR(VLOOKUP(P169,[1]DAY!$A$2:$E$744,3,0),0)</f>
        <v>22</v>
      </c>
      <c r="Q71" s="54">
        <f>IFERROR(VLOOKUP(Q169,[1]DAY!$A$2:$E$744,3,0),0)</f>
        <v>23</v>
      </c>
      <c r="R71" s="54">
        <f>IFERROR(VLOOKUP(R169,[1]DAY!$A$2:$E$744,3,0),0)</f>
        <v>24</v>
      </c>
      <c r="S71" s="54">
        <f>IFERROR(VLOOKUP(S169,[1]DAY!$A$2:$E$744,3,0),0)</f>
        <v>25</v>
      </c>
      <c r="T71" s="54">
        <f>IFERROR(VLOOKUP(T169,[1]DAY!$A$2:$E$744,3,0),0)</f>
        <v>26</v>
      </c>
      <c r="U71" s="54">
        <f>IFERROR(VLOOKUP(U169,[1]DAY!$A$2:$E$744,3,0),0)</f>
        <v>27</v>
      </c>
      <c r="V71" s="54">
        <f>IFERROR(VLOOKUP(V169,[1]DAY!$A$2:$E$744,3,0),0)</f>
        <v>28</v>
      </c>
      <c r="W71" s="54">
        <f>IFERROR(VLOOKUP(W169,[1]DAY!$A$2:$E$744,3,0),0)</f>
        <v>29</v>
      </c>
      <c r="X71" s="54">
        <f>IFERROR(VLOOKUP(X169,[1]DAY!$A$2:$E$744,3,0),0)</f>
        <v>30</v>
      </c>
      <c r="Y71" s="54">
        <f>IFERROR(VLOOKUP(Y169,[1]DAY!$A$2:$E$744,3,0),0)</f>
        <v>31</v>
      </c>
      <c r="Z71" s="54">
        <f>IFERROR(VLOOKUP(Z169,[1]DAY!$A$2:$E$744,3,0),0)</f>
        <v>1</v>
      </c>
      <c r="AA71" s="54">
        <f>IFERROR(VLOOKUP(AA169,[1]DAY!$A$2:$E$744,3,0),0)</f>
        <v>2</v>
      </c>
      <c r="AB71" s="54">
        <f>IFERROR(VLOOKUP(AB169,[1]DAY!$A$2:$E$744,3,0),0)</f>
        <v>3</v>
      </c>
      <c r="AC71" s="54">
        <f>IFERROR(VLOOKUP(AC169,[1]DAY!$A$2:$E$744,3,0),0)</f>
        <v>4</v>
      </c>
      <c r="AD71" s="134">
        <f>IFERROR(VLOOKUP(AD169,[1]DAY!$A$2:$E$744,3,0),0)</f>
        <v>5</v>
      </c>
      <c r="AE71" s="146"/>
      <c r="AF71" s="165"/>
      <c r="AG71" s="180"/>
      <c r="AH71" s="146"/>
      <c r="AI71" s="165"/>
      <c r="AJ71" s="180"/>
      <c r="AM71" s="218"/>
      <c r="AN71" s="218"/>
      <c r="AQ71" s="30">
        <f>IFERROR(VLOOKUP(AQ170,[1]DAY!$A$2:$E$744,2,0),0)</f>
        <v>0</v>
      </c>
    </row>
    <row r="72" spans="1:43" ht="27.75" customHeight="1">
      <c r="A72" s="15"/>
      <c r="B72" s="34" t="s">
        <v>46</v>
      </c>
      <c r="C72" s="55" t="str">
        <f>IFERROR(VLOOKUP(C169,[1]DAY!$A$2:$E$3000,4,0),0)</f>
        <v>月</v>
      </c>
      <c r="D72" s="55" t="str">
        <f>IFERROR(VLOOKUP(D169,[1]DAY!$A$2:$E$3000,4,0),0)</f>
        <v>火</v>
      </c>
      <c r="E72" s="55" t="str">
        <f>IFERROR(VLOOKUP(E169,[1]DAY!$A$2:$E$3000,4,0),0)</f>
        <v>水</v>
      </c>
      <c r="F72" s="55" t="str">
        <f>IFERROR(VLOOKUP(F169,[1]DAY!$A$2:$E$3000,4,0),0)</f>
        <v>木</v>
      </c>
      <c r="G72" s="55" t="str">
        <f>IFERROR(VLOOKUP(G169,[1]DAY!$A$2:$E$3000,4,0),0)</f>
        <v>金</v>
      </c>
      <c r="H72" s="55" t="str">
        <f>IFERROR(VLOOKUP(H169,[1]DAY!$A$2:$E$3000,4,0),0)</f>
        <v>土</v>
      </c>
      <c r="I72" s="55" t="str">
        <f>IFERROR(VLOOKUP(I169,[1]DAY!$A$2:$E$3000,4,0),0)</f>
        <v>日</v>
      </c>
      <c r="J72" s="55" t="str">
        <f>IFERROR(VLOOKUP(J169,[1]DAY!$A$2:$E$3000,4,0),0)</f>
        <v>月</v>
      </c>
      <c r="K72" s="55" t="str">
        <f>IFERROR(VLOOKUP(K169,[1]DAY!$A$2:$E$3000,4,0),0)</f>
        <v>火</v>
      </c>
      <c r="L72" s="55" t="str">
        <f>IFERROR(VLOOKUP(L169,[1]DAY!$A$2:$E$3000,4,0),0)</f>
        <v>水</v>
      </c>
      <c r="M72" s="55" t="str">
        <f>IFERROR(VLOOKUP(M169,[1]DAY!$A$2:$E$3000,4,0),0)</f>
        <v>木</v>
      </c>
      <c r="N72" s="55" t="str">
        <f>IFERROR(VLOOKUP(N169,[1]DAY!$A$2:$E$3000,4,0),0)</f>
        <v>金</v>
      </c>
      <c r="O72" s="55" t="str">
        <f>IFERROR(VLOOKUP(O169,[1]DAY!$A$2:$E$3000,4,0),0)</f>
        <v>土</v>
      </c>
      <c r="P72" s="55" t="str">
        <f>IFERROR(VLOOKUP(P169,[1]DAY!$A$2:$E$3000,4,0),0)</f>
        <v>日</v>
      </c>
      <c r="Q72" s="55" t="str">
        <f>IFERROR(VLOOKUP(Q169,[1]DAY!$A$2:$E$3000,4,0),0)</f>
        <v>月</v>
      </c>
      <c r="R72" s="55" t="str">
        <f>IFERROR(VLOOKUP(R169,[1]DAY!$A$2:$E$3000,4,0),0)</f>
        <v>火</v>
      </c>
      <c r="S72" s="55" t="str">
        <f>IFERROR(VLOOKUP(S169,[1]DAY!$A$2:$E$3000,4,0),0)</f>
        <v>水</v>
      </c>
      <c r="T72" s="55" t="str">
        <f>IFERROR(VLOOKUP(T169,[1]DAY!$A$2:$E$3000,4,0),0)</f>
        <v>木</v>
      </c>
      <c r="U72" s="55" t="str">
        <f>IFERROR(VLOOKUP(U169,[1]DAY!$A$2:$E$3000,4,0),0)</f>
        <v>金</v>
      </c>
      <c r="V72" s="55" t="str">
        <f>IFERROR(VLOOKUP(V169,[1]DAY!$A$2:$E$3000,4,0),0)</f>
        <v>土</v>
      </c>
      <c r="W72" s="55" t="str">
        <f>IFERROR(VLOOKUP(W169,[1]DAY!$A$2:$E$3000,4,0),0)</f>
        <v>日</v>
      </c>
      <c r="X72" s="55" t="str">
        <f>IFERROR(VLOOKUP(X169,[1]DAY!$A$2:$E$3000,4,0),0)</f>
        <v>月</v>
      </c>
      <c r="Y72" s="55" t="str">
        <f>IFERROR(VLOOKUP(Y169,[1]DAY!$A$2:$E$3000,4,0),0)</f>
        <v>火</v>
      </c>
      <c r="Z72" s="55" t="str">
        <f>IFERROR(VLOOKUP(Z169,[1]DAY!$A$2:$E$3000,4,0),0)</f>
        <v>水</v>
      </c>
      <c r="AA72" s="55" t="str">
        <f>IFERROR(VLOOKUP(AA169,[1]DAY!$A$2:$E$3000,4,0),0)</f>
        <v>木</v>
      </c>
      <c r="AB72" s="55" t="str">
        <f>IFERROR(VLOOKUP(AB169,[1]DAY!$A$2:$E$3000,4,0),0)</f>
        <v>金</v>
      </c>
      <c r="AC72" s="55" t="str">
        <f>IFERROR(VLOOKUP(AC169,[1]DAY!$A$2:$E$3000,4,0),0)</f>
        <v>土</v>
      </c>
      <c r="AD72" s="55" t="str">
        <f>IFERROR(VLOOKUP(AD169,[1]DAY!$A$2:$E$3000,4,0),0)</f>
        <v>日</v>
      </c>
      <c r="AE72" s="146"/>
      <c r="AF72" s="165"/>
      <c r="AG72" s="180"/>
      <c r="AH72" s="146"/>
      <c r="AI72" s="165"/>
      <c r="AJ72" s="180"/>
      <c r="AM72" s="218"/>
      <c r="AN72" s="218"/>
      <c r="AQ72" s="60">
        <f>IFERROR(VLOOKUP(AQ170,[1]DAY!$A$2:$E$744,3,0),0)</f>
        <v>0</v>
      </c>
    </row>
    <row r="73" spans="1:43" ht="89.25" customHeight="1">
      <c r="A73" s="15"/>
      <c r="B73" s="35" t="s">
        <v>47</v>
      </c>
      <c r="C73" s="56" t="str">
        <f>IFERROR(VLOOKUP(C169,[1]DAY!$A$2:$E$3000,5,0),0)</f>
        <v/>
      </c>
      <c r="D73" s="56" t="str">
        <f>IFERROR(VLOOKUP(D169,[1]DAY!$A$2:$E$3000,5,0),0)</f>
        <v/>
      </c>
      <c r="E73" s="56" t="str">
        <f>IFERROR(VLOOKUP(E169,[1]DAY!$A$2:$E$3000,5,0),0)</f>
        <v/>
      </c>
      <c r="F73" s="56" t="str">
        <f>IFERROR(VLOOKUP(F169,[1]DAY!$A$2:$E$3000,5,0),0)</f>
        <v/>
      </c>
      <c r="G73" s="56" t="str">
        <f>IFERROR(VLOOKUP(G169,[1]DAY!$A$2:$E$3000,5,0),0)</f>
        <v/>
      </c>
      <c r="H73" s="56" t="str">
        <f>IFERROR(VLOOKUP(H169,[1]DAY!$A$2:$E$3000,5,0),0)</f>
        <v/>
      </c>
      <c r="I73" s="56" t="str">
        <f>IFERROR(VLOOKUP(I169,[1]DAY!$A$2:$E$3000,5,0),0)</f>
        <v/>
      </c>
      <c r="J73" s="56" t="str">
        <f>IFERROR(VLOOKUP(J169,[1]DAY!$A$2:$E$3000,5,0),0)</f>
        <v/>
      </c>
      <c r="K73" s="56" t="str">
        <f>IFERROR(VLOOKUP(K169,[1]DAY!$A$2:$E$3000,5,0),0)</f>
        <v/>
      </c>
      <c r="L73" s="56" t="str">
        <f>IFERROR(VLOOKUP(L169,[1]DAY!$A$2:$E$3000,5,0),0)</f>
        <v/>
      </c>
      <c r="M73" s="56" t="str">
        <f>IFERROR(VLOOKUP(M169,[1]DAY!$A$2:$E$3000,5,0),0)</f>
        <v/>
      </c>
      <c r="N73" s="56" t="str">
        <f>IFERROR(VLOOKUP(N169,[1]DAY!$A$2:$E$3000,5,0),0)</f>
        <v/>
      </c>
      <c r="O73" s="56" t="str">
        <f>IFERROR(VLOOKUP(O169,[1]DAY!$A$2:$E$3000,5,0),0)</f>
        <v/>
      </c>
      <c r="P73" s="56" t="str">
        <f>IFERROR(VLOOKUP(P169,[1]DAY!$A$2:$E$3000,5,0),0)</f>
        <v/>
      </c>
      <c r="Q73" s="56" t="str">
        <f>IFERROR(VLOOKUP(Q169,[1]DAY!$A$2:$E$3000,5,0),0)</f>
        <v/>
      </c>
      <c r="R73" s="56" t="str">
        <f>IFERROR(VLOOKUP(R169,[1]DAY!$A$2:$E$3000,5,0),0)</f>
        <v/>
      </c>
      <c r="S73" s="56" t="str">
        <f>IFERROR(VLOOKUP(S169,[1]DAY!$A$2:$E$3000,5,0),0)</f>
        <v/>
      </c>
      <c r="T73" s="56" t="str">
        <f>IFERROR(VLOOKUP(T169,[1]DAY!$A$2:$E$3000,5,0),0)</f>
        <v/>
      </c>
      <c r="U73" s="56" t="str">
        <f>IFERROR(VLOOKUP(U169,[1]DAY!$A$2:$E$3000,5,0),0)</f>
        <v/>
      </c>
      <c r="V73" s="56" t="str">
        <f>IFERROR(VLOOKUP(V169,[1]DAY!$A$2:$E$3000,5,0),0)</f>
        <v/>
      </c>
      <c r="W73" s="56" t="str">
        <f>IFERROR(VLOOKUP(W169,[1]DAY!$A$2:$E$3000,5,0),0)</f>
        <v/>
      </c>
      <c r="X73" s="56" t="str">
        <f>IFERROR(VLOOKUP(X169,[1]DAY!$A$2:$E$3000,5,0),0)</f>
        <v/>
      </c>
      <c r="Y73" s="56" t="str">
        <f>IFERROR(VLOOKUP(Y169,[1]DAY!$A$2:$E$3000,5,0),0)</f>
        <v/>
      </c>
      <c r="Z73" s="56" t="str">
        <f>IFERROR(VLOOKUP(Z169,[1]DAY!$A$2:$E$3000,5,0),0)</f>
        <v>元日</v>
      </c>
      <c r="AA73" s="56" t="str">
        <f>IFERROR(VLOOKUP(AA169,[1]DAY!$A$2:$E$3000,5,0),0)</f>
        <v/>
      </c>
      <c r="AB73" s="56" t="str">
        <f>IFERROR(VLOOKUP(AB169,[1]DAY!$A$2:$E$3000,5,0),0)</f>
        <v/>
      </c>
      <c r="AC73" s="56" t="str">
        <f>IFERROR(VLOOKUP(AC169,[1]DAY!$A$2:$E$3000,5,0),0)</f>
        <v/>
      </c>
      <c r="AD73" s="56" t="str">
        <f>IFERROR(VLOOKUP(AD169,[1]DAY!$A$2:$E$3000,5,0),0)</f>
        <v/>
      </c>
      <c r="AE73" s="146"/>
      <c r="AF73" s="165"/>
      <c r="AG73" s="181"/>
      <c r="AH73" s="146"/>
      <c r="AI73" s="165"/>
      <c r="AJ73" s="181"/>
      <c r="AM73" s="214"/>
      <c r="AN73" s="214"/>
      <c r="AQ73" s="60">
        <f>IFERROR(VLOOKUP(AQ170,[1]DAY!$A$2:$E$744,4,0),0)</f>
        <v>0</v>
      </c>
    </row>
    <row r="74" spans="1:43" ht="27.75" customHeight="1">
      <c r="A74" s="15"/>
      <c r="B74" s="36" t="s">
        <v>49</v>
      </c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147">
        <f>IF(COUNT(C74:AD74)=0,+(COUNTIF(C74:AD74,"作業"))+(COUNTIF(C74:AD74,"休日")),"")</f>
        <v>0</v>
      </c>
      <c r="AF74" s="166">
        <f>IF(+COUNT(C74:AD74)=0,(COUNTIF(C74:AD74,"休日")),"")</f>
        <v>0</v>
      </c>
      <c r="AG74" s="182">
        <f>IFERROR(IF(COUNTA(C74:AD74)=0,0,IF(COUNTA(C74:AD74)&lt;28,$F$150,IF(AM75&gt;0.284,$F$148,$F$149))),0)</f>
        <v>0</v>
      </c>
      <c r="AH74" s="147">
        <f>IF(COUNT(C75:AD75)=0,+(COUNTIF(C75:AD75,"作業"))+(COUNTIF(C75:AD75,"休日")),"")</f>
        <v>0</v>
      </c>
      <c r="AI74" s="166">
        <f>IF(COUNT(C75:AD75)=0,(COUNTIF(C75:AD75,"休日")),"")</f>
        <v>0</v>
      </c>
      <c r="AJ74" s="182">
        <f>IFERROR(IF(COUNTA(C75:AD75)=0,0,IF(COUNTA(C75:AD75)&lt;28,$F$150,IF(AN75&gt;0.284,$F$146,$F$147))),0)</f>
        <v>0</v>
      </c>
      <c r="AL74" s="6"/>
      <c r="AM74" s="218"/>
      <c r="AN74" s="218"/>
      <c r="AQ74" s="135">
        <f>IFERROR(VLOOKUP(AQ170,[1]DAY!$A$2:$E$744,5,0),0)</f>
        <v>0</v>
      </c>
    </row>
    <row r="75" spans="1:43" ht="27.75" customHeight="1">
      <c r="A75" s="16"/>
      <c r="B75" s="37" t="s">
        <v>51</v>
      </c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148">
        <f>IFERROR(AM75,0)</f>
        <v>0</v>
      </c>
      <c r="AF75" s="167"/>
      <c r="AG75" s="183"/>
      <c r="AH75" s="148">
        <f>IFERROR(AN75,0)</f>
        <v>0</v>
      </c>
      <c r="AI75" s="167"/>
      <c r="AJ75" s="183"/>
      <c r="AM75" s="217" t="e">
        <f>ROUND(AF74/AE74,3)</f>
        <v>#DIV/0!</v>
      </c>
      <c r="AN75" s="220" t="e">
        <f>ROUND(AI74/AH74,3)</f>
        <v>#DIV/0!</v>
      </c>
      <c r="AQ75" s="223">
        <f>IFERROR(VLOOKUP(AQ170,[1]DAY!$A$2:$E$744,6,0),0)</f>
        <v>0</v>
      </c>
    </row>
    <row r="76" spans="1:43" ht="27.75" customHeight="1">
      <c r="A76" s="14" t="s">
        <v>27</v>
      </c>
      <c r="B76" s="38" t="s">
        <v>31</v>
      </c>
      <c r="C76" s="59">
        <f>IFERROR(VLOOKUP(C170,[1]DAY!$A$2:$E$3000,2,0),0)</f>
        <v>1</v>
      </c>
      <c r="D76" s="59">
        <f>IFERROR(VLOOKUP(D170,[1]DAY!$A$2:$E$744,2,0),0)</f>
        <v>1</v>
      </c>
      <c r="E76" s="59">
        <f>IFERROR(VLOOKUP(E170,[1]DAY!$A$2:$E$744,2,0),0)</f>
        <v>1</v>
      </c>
      <c r="F76" s="59">
        <f>IFERROR(VLOOKUP(F170,[1]DAY!$A$2:$E$744,2,0),0)</f>
        <v>1</v>
      </c>
      <c r="G76" s="59">
        <f>IFERROR(VLOOKUP(G170,[1]DAY!$A$2:$E$744,2,0),0)</f>
        <v>1</v>
      </c>
      <c r="H76" s="59">
        <f>IFERROR(VLOOKUP(H170,[1]DAY!$A$2:$E$744,2,0),0)</f>
        <v>1</v>
      </c>
      <c r="I76" s="59">
        <f>IFERROR(VLOOKUP(I170,[1]DAY!$A$2:$E$744,2,0),0)</f>
        <v>1</v>
      </c>
      <c r="J76" s="59">
        <f>IFERROR(VLOOKUP(J170,[1]DAY!$A$2:$E$744,2,0),0)</f>
        <v>1</v>
      </c>
      <c r="K76" s="59">
        <f>IFERROR(VLOOKUP(K170,[1]DAY!$A$2:$E$744,2,0),0)</f>
        <v>1</v>
      </c>
      <c r="L76" s="59">
        <f>IFERROR(VLOOKUP(L170,[1]DAY!$A$2:$E$744,2,0),0)</f>
        <v>1</v>
      </c>
      <c r="M76" s="59">
        <f>IFERROR(VLOOKUP(M170,[1]DAY!$A$2:$E$744,2,0),0)</f>
        <v>1</v>
      </c>
      <c r="N76" s="59">
        <f>IFERROR(VLOOKUP(N170,[1]DAY!$A$2:$E$744,2,0),0)</f>
        <v>1</v>
      </c>
      <c r="O76" s="59">
        <f>IFERROR(VLOOKUP(O170,[1]DAY!$A$2:$E$744,2,0),0)</f>
        <v>1</v>
      </c>
      <c r="P76" s="59">
        <f>IFERROR(VLOOKUP(P170,[1]DAY!$A$2:$E$744,2,0),0)</f>
        <v>1</v>
      </c>
      <c r="Q76" s="59">
        <f>IFERROR(VLOOKUP(Q170,[1]DAY!$A$2:$E$744,2,0),0)</f>
        <v>1</v>
      </c>
      <c r="R76" s="59">
        <f>IFERROR(VLOOKUP(R170,[1]DAY!$A$2:$E$744,2,0),0)</f>
        <v>1</v>
      </c>
      <c r="S76" s="59">
        <f>IFERROR(VLOOKUP(S170,[1]DAY!$A$2:$E$744,2,0),0)</f>
        <v>1</v>
      </c>
      <c r="T76" s="59">
        <f>IFERROR(VLOOKUP(T170,[1]DAY!$A$2:$E$744,2,0),0)</f>
        <v>1</v>
      </c>
      <c r="U76" s="59">
        <f>IFERROR(VLOOKUP(U170,[1]DAY!$A$2:$E$744,2,0),0)</f>
        <v>1</v>
      </c>
      <c r="V76" s="59">
        <f>IFERROR(VLOOKUP(V170,[1]DAY!$A$2:$E$744,2,0),0)</f>
        <v>1</v>
      </c>
      <c r="W76" s="59">
        <f>IFERROR(VLOOKUP(W170,[1]DAY!$A$2:$E$744,2,0),0)</f>
        <v>1</v>
      </c>
      <c r="X76" s="59">
        <f>IFERROR(VLOOKUP(X170,[1]DAY!$A$2:$E$744,2,0),0)</f>
        <v>1</v>
      </c>
      <c r="Y76" s="59">
        <f>IFERROR(VLOOKUP(Y170,[1]DAY!$A$2:$E$744,2,0),0)</f>
        <v>1</v>
      </c>
      <c r="Z76" s="59">
        <f>IFERROR(VLOOKUP(Z170,[1]DAY!$A$2:$E$744,2,0),0)</f>
        <v>1</v>
      </c>
      <c r="AA76" s="59">
        <f>IFERROR(VLOOKUP(AA170,[1]DAY!$A$2:$E$744,2,0),0)</f>
        <v>1</v>
      </c>
      <c r="AB76" s="59">
        <f>IFERROR(VLOOKUP(AB170,[1]DAY!$A$2:$E$744,2,0),0)</f>
        <v>1</v>
      </c>
      <c r="AC76" s="59">
        <f>IFERROR(VLOOKUP(AC170,[1]DAY!$A$2:$E$744,2,0),0)</f>
        <v>2</v>
      </c>
      <c r="AD76" s="59">
        <f>IFERROR(VLOOKUP(AD170,[1]DAY!$A$2:$E$744,2,0),0)</f>
        <v>2</v>
      </c>
      <c r="AE76" s="149" t="s">
        <v>68</v>
      </c>
      <c r="AF76" s="168" t="s">
        <v>77</v>
      </c>
      <c r="AG76" s="180" t="s">
        <v>79</v>
      </c>
      <c r="AH76" s="145" t="s">
        <v>68</v>
      </c>
      <c r="AI76" s="164" t="s">
        <v>80</v>
      </c>
      <c r="AJ76" s="180" t="s">
        <v>79</v>
      </c>
      <c r="AK76" s="6"/>
      <c r="AM76" s="218"/>
      <c r="AN76" s="218"/>
      <c r="AQ76" s="224">
        <f>IFERROR(VLOOKUP(AQ170,[1]DAY!$A$2:$E$744,7,0),0)</f>
        <v>0</v>
      </c>
    </row>
    <row r="77" spans="1:43" ht="27.75" customHeight="1">
      <c r="A77" s="15"/>
      <c r="B77" s="33" t="s">
        <v>45</v>
      </c>
      <c r="C77" s="54">
        <f>IFERROR(VLOOKUP(C170,[1]DAY!$A$2:$E$3000,3,0),0)</f>
        <v>6</v>
      </c>
      <c r="D77" s="54">
        <f>IFERROR(VLOOKUP(D170,[1]DAY!$A$2:$E$744,3,0),0)</f>
        <v>7</v>
      </c>
      <c r="E77" s="54">
        <f>IFERROR(VLOOKUP(E170,[1]DAY!$A$2:$E$744,3,0),0)</f>
        <v>8</v>
      </c>
      <c r="F77" s="54">
        <f>IFERROR(VLOOKUP(F170,[1]DAY!$A$2:$E$744,3,0),0)</f>
        <v>9</v>
      </c>
      <c r="G77" s="54">
        <f>IFERROR(VLOOKUP(G170,[1]DAY!$A$2:$E$744,3,0),0)</f>
        <v>10</v>
      </c>
      <c r="H77" s="54">
        <f>IFERROR(VLOOKUP(H170,[1]DAY!$A$2:$E$744,3,0),0)</f>
        <v>11</v>
      </c>
      <c r="I77" s="54">
        <f>IFERROR(VLOOKUP(I170,[1]DAY!$A$2:$E$744,3,0),0)</f>
        <v>12</v>
      </c>
      <c r="J77" s="54">
        <f>IFERROR(VLOOKUP(J170,[1]DAY!$A$2:$E$744,3,0),0)</f>
        <v>13</v>
      </c>
      <c r="K77" s="54">
        <f>IFERROR(VLOOKUP(K170,[1]DAY!$A$2:$E$744,3,0),0)</f>
        <v>14</v>
      </c>
      <c r="L77" s="54">
        <f>IFERROR(VLOOKUP(L170,[1]DAY!$A$2:$E$744,3,0),0)</f>
        <v>15</v>
      </c>
      <c r="M77" s="54">
        <f>IFERROR(VLOOKUP(M170,[1]DAY!$A$2:$E$744,3,0),0)</f>
        <v>16</v>
      </c>
      <c r="N77" s="54">
        <f>IFERROR(VLOOKUP(N170,[1]DAY!$A$2:$E$744,3,0),0)</f>
        <v>17</v>
      </c>
      <c r="O77" s="54">
        <f>IFERROR(VLOOKUP(O170,[1]DAY!$A$2:$E$744,3,0),0)</f>
        <v>18</v>
      </c>
      <c r="P77" s="54">
        <f>IFERROR(VLOOKUP(P170,[1]DAY!$A$2:$E$744,3,0),0)</f>
        <v>19</v>
      </c>
      <c r="Q77" s="54">
        <f>IFERROR(VLOOKUP(Q170,[1]DAY!$A$2:$E$744,3,0),0)</f>
        <v>20</v>
      </c>
      <c r="R77" s="54">
        <f>IFERROR(VLOOKUP(R170,[1]DAY!$A$2:$E$744,3,0),0)</f>
        <v>21</v>
      </c>
      <c r="S77" s="54">
        <f>IFERROR(VLOOKUP(S170,[1]DAY!$A$2:$E$744,3,0),0)</f>
        <v>22</v>
      </c>
      <c r="T77" s="54">
        <f>IFERROR(VLOOKUP(T170,[1]DAY!$A$2:$E$744,3,0),0)</f>
        <v>23</v>
      </c>
      <c r="U77" s="54">
        <f>IFERROR(VLOOKUP(U170,[1]DAY!$A$2:$E$744,3,0),0)</f>
        <v>24</v>
      </c>
      <c r="V77" s="54">
        <f>IFERROR(VLOOKUP(V170,[1]DAY!$A$2:$E$744,3,0),0)</f>
        <v>25</v>
      </c>
      <c r="W77" s="54">
        <f>IFERROR(VLOOKUP(W170,[1]DAY!$A$2:$E$744,3,0),0)</f>
        <v>26</v>
      </c>
      <c r="X77" s="54">
        <f>IFERROR(VLOOKUP(X170,[1]DAY!$A$2:$E$744,3,0),0)</f>
        <v>27</v>
      </c>
      <c r="Y77" s="54">
        <f>IFERROR(VLOOKUP(Y170,[1]DAY!$A$2:$E$744,3,0),0)</f>
        <v>28</v>
      </c>
      <c r="Z77" s="54">
        <f>IFERROR(VLOOKUP(Z170,[1]DAY!$A$2:$E$744,3,0),0)</f>
        <v>29</v>
      </c>
      <c r="AA77" s="54">
        <f>IFERROR(VLOOKUP(AA170,[1]DAY!$A$2:$E$744,3,0),0)</f>
        <v>30</v>
      </c>
      <c r="AB77" s="54">
        <f>IFERROR(VLOOKUP(AB170,[1]DAY!$A$2:$E$744,3,0),0)</f>
        <v>31</v>
      </c>
      <c r="AC77" s="54">
        <f>IFERROR(VLOOKUP(AC170,[1]DAY!$A$2:$E$744,3,0),0)</f>
        <v>1</v>
      </c>
      <c r="AD77" s="134">
        <f>IFERROR(VLOOKUP(AD170,[1]DAY!$A$2:$E$744,3,0),0)</f>
        <v>2</v>
      </c>
      <c r="AE77" s="146"/>
      <c r="AF77" s="165"/>
      <c r="AG77" s="180"/>
      <c r="AH77" s="146"/>
      <c r="AI77" s="165"/>
      <c r="AJ77" s="180"/>
      <c r="AM77" s="218"/>
      <c r="AN77" s="218"/>
      <c r="AQ77" s="225">
        <f>IFERROR(VLOOKUP(AQ171,[1]DAY!$A$2:$E$744,2,0),0)</f>
        <v>0</v>
      </c>
    </row>
    <row r="78" spans="1:43" ht="27.75" customHeight="1">
      <c r="A78" s="15"/>
      <c r="B78" s="34" t="s">
        <v>46</v>
      </c>
      <c r="C78" s="55" t="str">
        <f>IFERROR(VLOOKUP(C170,[1]DAY!$A$2:$E$3000,4,0),0)</f>
        <v>月</v>
      </c>
      <c r="D78" s="55" t="str">
        <f>IFERROR(VLOOKUP(D170,[1]DAY!$A$2:$E$3000,4,0),0)</f>
        <v>火</v>
      </c>
      <c r="E78" s="55" t="str">
        <f>IFERROR(VLOOKUP(E170,[1]DAY!$A$2:$E$3000,4,0),0)</f>
        <v>水</v>
      </c>
      <c r="F78" s="55" t="str">
        <f>IFERROR(VLOOKUP(F170,[1]DAY!$A$2:$E$3000,4,0),0)</f>
        <v>木</v>
      </c>
      <c r="G78" s="55" t="str">
        <f>IFERROR(VLOOKUP(G170,[1]DAY!$A$2:$E$3000,4,0),0)</f>
        <v>金</v>
      </c>
      <c r="H78" s="55" t="str">
        <f>IFERROR(VLOOKUP(H170,[1]DAY!$A$2:$E$3000,4,0),0)</f>
        <v>土</v>
      </c>
      <c r="I78" s="55" t="str">
        <f>IFERROR(VLOOKUP(I170,[1]DAY!$A$2:$E$3000,4,0),0)</f>
        <v>日</v>
      </c>
      <c r="J78" s="55" t="str">
        <f>IFERROR(VLOOKUP(J170,[1]DAY!$A$2:$E$3000,4,0),0)</f>
        <v>月</v>
      </c>
      <c r="K78" s="55" t="str">
        <f>IFERROR(VLOOKUP(K170,[1]DAY!$A$2:$E$3000,4,0),0)</f>
        <v>火</v>
      </c>
      <c r="L78" s="55" t="str">
        <f>IFERROR(VLOOKUP(L170,[1]DAY!$A$2:$E$3000,4,0),0)</f>
        <v>水</v>
      </c>
      <c r="M78" s="55" t="str">
        <f>IFERROR(VLOOKUP(M170,[1]DAY!$A$2:$E$3000,4,0),0)</f>
        <v>木</v>
      </c>
      <c r="N78" s="55" t="str">
        <f>IFERROR(VLOOKUP(N170,[1]DAY!$A$2:$E$3000,4,0),0)</f>
        <v>金</v>
      </c>
      <c r="O78" s="55" t="str">
        <f>IFERROR(VLOOKUP(O170,[1]DAY!$A$2:$E$3000,4,0),0)</f>
        <v>土</v>
      </c>
      <c r="P78" s="55" t="str">
        <f>IFERROR(VLOOKUP(P170,[1]DAY!$A$2:$E$3000,4,0),0)</f>
        <v>日</v>
      </c>
      <c r="Q78" s="55" t="str">
        <f>IFERROR(VLOOKUP(Q170,[1]DAY!$A$2:$E$3000,4,0),0)</f>
        <v>月</v>
      </c>
      <c r="R78" s="55" t="str">
        <f>IFERROR(VLOOKUP(R170,[1]DAY!$A$2:$E$3000,4,0),0)</f>
        <v>火</v>
      </c>
      <c r="S78" s="55" t="str">
        <f>IFERROR(VLOOKUP(S170,[1]DAY!$A$2:$E$3000,4,0),0)</f>
        <v>水</v>
      </c>
      <c r="T78" s="55" t="str">
        <f>IFERROR(VLOOKUP(T170,[1]DAY!$A$2:$E$3000,4,0),0)</f>
        <v>木</v>
      </c>
      <c r="U78" s="55" t="str">
        <f>IFERROR(VLOOKUP(U170,[1]DAY!$A$2:$E$3000,4,0),0)</f>
        <v>金</v>
      </c>
      <c r="V78" s="55" t="str">
        <f>IFERROR(VLOOKUP(V170,[1]DAY!$A$2:$E$3000,4,0),0)</f>
        <v>土</v>
      </c>
      <c r="W78" s="55" t="str">
        <f>IFERROR(VLOOKUP(W170,[1]DAY!$A$2:$E$3000,4,0),0)</f>
        <v>日</v>
      </c>
      <c r="X78" s="55" t="str">
        <f>IFERROR(VLOOKUP(X170,[1]DAY!$A$2:$E$3000,4,0),0)</f>
        <v>月</v>
      </c>
      <c r="Y78" s="55" t="str">
        <f>IFERROR(VLOOKUP(Y170,[1]DAY!$A$2:$E$3000,4,0),0)</f>
        <v>火</v>
      </c>
      <c r="Z78" s="55" t="str">
        <f>IFERROR(VLOOKUP(Z170,[1]DAY!$A$2:$E$3000,4,0),0)</f>
        <v>水</v>
      </c>
      <c r="AA78" s="55" t="str">
        <f>IFERROR(VLOOKUP(AA170,[1]DAY!$A$2:$E$3000,4,0),0)</f>
        <v>木</v>
      </c>
      <c r="AB78" s="55" t="str">
        <f>IFERROR(VLOOKUP(AB170,[1]DAY!$A$2:$E$3000,4,0),0)</f>
        <v>金</v>
      </c>
      <c r="AC78" s="55" t="str">
        <f>IFERROR(VLOOKUP(AC170,[1]DAY!$A$2:$E$3000,4,0),0)</f>
        <v>土</v>
      </c>
      <c r="AD78" s="55" t="str">
        <f>IFERROR(VLOOKUP(AD170,[1]DAY!$A$2:$E$3000,4,0),0)</f>
        <v>日</v>
      </c>
      <c r="AE78" s="146"/>
      <c r="AF78" s="165"/>
      <c r="AG78" s="180"/>
      <c r="AH78" s="146"/>
      <c r="AI78" s="165"/>
      <c r="AJ78" s="180"/>
      <c r="AM78" s="218"/>
      <c r="AN78" s="218"/>
      <c r="AQ78" s="60">
        <f>IFERROR(VLOOKUP(AQ171,[1]DAY!$A$2:$E$744,3,0),0)</f>
        <v>0</v>
      </c>
    </row>
    <row r="79" spans="1:43" ht="89.25" customHeight="1">
      <c r="A79" s="15"/>
      <c r="B79" s="35" t="s">
        <v>47</v>
      </c>
      <c r="C79" s="56" t="str">
        <f>IFERROR(VLOOKUP(C170,[1]DAY!$A$2:$E$3000,5,0),0)</f>
        <v/>
      </c>
      <c r="D79" s="56" t="str">
        <f>IFERROR(VLOOKUP(D170,[1]DAY!$A$2:$E$3000,5,0),0)</f>
        <v/>
      </c>
      <c r="E79" s="56" t="str">
        <f>IFERROR(VLOOKUP(E170,[1]DAY!$A$2:$E$3000,5,0),0)</f>
        <v/>
      </c>
      <c r="F79" s="56" t="str">
        <f>IFERROR(VLOOKUP(F170,[1]DAY!$A$2:$E$3000,5,0),0)</f>
        <v/>
      </c>
      <c r="G79" s="56" t="str">
        <f>IFERROR(VLOOKUP(G170,[1]DAY!$A$2:$E$3000,5,0),0)</f>
        <v/>
      </c>
      <c r="H79" s="56" t="str">
        <f>IFERROR(VLOOKUP(H170,[1]DAY!$A$2:$E$3000,5,0),0)</f>
        <v/>
      </c>
      <c r="I79" s="56" t="str">
        <f>IFERROR(VLOOKUP(I170,[1]DAY!$A$2:$E$3000,5,0),0)</f>
        <v/>
      </c>
      <c r="J79" s="56" t="str">
        <f>IFERROR(VLOOKUP(J170,[1]DAY!$A$2:$E$3000,5,0),0)</f>
        <v>成人の日</v>
      </c>
      <c r="K79" s="56" t="str">
        <f>IFERROR(VLOOKUP(K170,[1]DAY!$A$2:$E$3000,5,0),0)</f>
        <v/>
      </c>
      <c r="L79" s="56" t="str">
        <f>IFERROR(VLOOKUP(L170,[1]DAY!$A$2:$E$3000,5,0),0)</f>
        <v/>
      </c>
      <c r="M79" s="56" t="str">
        <f>IFERROR(VLOOKUP(M170,[1]DAY!$A$2:$E$3000,5,0),0)</f>
        <v/>
      </c>
      <c r="N79" s="56" t="str">
        <f>IFERROR(VLOOKUP(N170,[1]DAY!$A$2:$E$3000,5,0),0)</f>
        <v/>
      </c>
      <c r="O79" s="56" t="str">
        <f>IFERROR(VLOOKUP(O170,[1]DAY!$A$2:$E$3000,5,0),0)</f>
        <v/>
      </c>
      <c r="P79" s="56" t="str">
        <f>IFERROR(VLOOKUP(P170,[1]DAY!$A$2:$E$3000,5,0),0)</f>
        <v/>
      </c>
      <c r="Q79" s="56" t="str">
        <f>IFERROR(VLOOKUP(Q170,[1]DAY!$A$2:$E$3000,5,0),0)</f>
        <v/>
      </c>
      <c r="R79" s="56" t="str">
        <f>IFERROR(VLOOKUP(R170,[1]DAY!$A$2:$E$3000,5,0),0)</f>
        <v/>
      </c>
      <c r="S79" s="56" t="str">
        <f>IFERROR(VLOOKUP(S170,[1]DAY!$A$2:$E$3000,5,0),0)</f>
        <v/>
      </c>
      <c r="T79" s="56" t="str">
        <f>IFERROR(VLOOKUP(T170,[1]DAY!$A$2:$E$3000,5,0),0)</f>
        <v/>
      </c>
      <c r="U79" s="56" t="str">
        <f>IFERROR(VLOOKUP(U170,[1]DAY!$A$2:$E$3000,5,0),0)</f>
        <v/>
      </c>
      <c r="V79" s="56" t="str">
        <f>IFERROR(VLOOKUP(V170,[1]DAY!$A$2:$E$3000,5,0),0)</f>
        <v/>
      </c>
      <c r="W79" s="56" t="str">
        <f>IFERROR(VLOOKUP(W170,[1]DAY!$A$2:$E$3000,5,0),0)</f>
        <v/>
      </c>
      <c r="X79" s="56" t="str">
        <f>IFERROR(VLOOKUP(X170,[1]DAY!$A$2:$E$3000,5,0),0)</f>
        <v/>
      </c>
      <c r="Y79" s="56" t="str">
        <f>IFERROR(VLOOKUP(Y170,[1]DAY!$A$2:$E$3000,5,0),0)</f>
        <v/>
      </c>
      <c r="Z79" s="56" t="str">
        <f>IFERROR(VLOOKUP(Z170,[1]DAY!$A$2:$E$3000,5,0),0)</f>
        <v/>
      </c>
      <c r="AA79" s="56" t="str">
        <f>IFERROR(VLOOKUP(AA170,[1]DAY!$A$2:$E$3000,5,0),0)</f>
        <v/>
      </c>
      <c r="AB79" s="56" t="str">
        <f>IFERROR(VLOOKUP(AB170,[1]DAY!$A$2:$E$3000,5,0),0)</f>
        <v/>
      </c>
      <c r="AC79" s="56" t="str">
        <f>IFERROR(VLOOKUP(AC170,[1]DAY!$A$2:$E$3000,5,0),0)</f>
        <v/>
      </c>
      <c r="AD79" s="56" t="str">
        <f>IFERROR(VLOOKUP(AD170,[1]DAY!$A$2:$E$3000,5,0),0)</f>
        <v/>
      </c>
      <c r="AE79" s="146"/>
      <c r="AF79" s="165"/>
      <c r="AG79" s="181"/>
      <c r="AH79" s="146"/>
      <c r="AI79" s="165"/>
      <c r="AJ79" s="181"/>
      <c r="AM79" s="214"/>
      <c r="AN79" s="214"/>
      <c r="AQ79" s="60">
        <f>IFERROR(VLOOKUP(AQ171,[1]DAY!$A$2:$E$744,4,0),0)</f>
        <v>0</v>
      </c>
    </row>
    <row r="80" spans="1:43" ht="27.75" customHeight="1">
      <c r="A80" s="15"/>
      <c r="B80" s="36" t="s">
        <v>49</v>
      </c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147">
        <f>IF(COUNT(C80:AD80)=0,+(COUNTIF(C80:AD80,"作業"))+(COUNTIF(C80:AD80,"休日")),"")</f>
        <v>0</v>
      </c>
      <c r="AF80" s="166">
        <f>IF(+COUNT(C80:AD80)=0,(COUNTIF(C80:AD80,"休日")),"")</f>
        <v>0</v>
      </c>
      <c r="AG80" s="182">
        <f>IFERROR(IF(COUNTA(C80:AD80)=0,0,IF(COUNTA(C80:AD80)&lt;28,$F$150,IF(AM81&gt;0.284,$F$148,$F$149))),0)</f>
        <v>0</v>
      </c>
      <c r="AH80" s="147">
        <f>IF(COUNT(C81:AD81)=0,+(COUNTIF(C81:AD81,"作業"))+(COUNTIF(C81:AD81,"休日")),"")</f>
        <v>0</v>
      </c>
      <c r="AI80" s="166">
        <f>IF(COUNT(C81:AD81)=0,(COUNTIF(C81:AD81,"休日")),"")</f>
        <v>0</v>
      </c>
      <c r="AJ80" s="182">
        <f>IFERROR(IF(COUNTA(C81:AD81)=0,0,IF(COUNTA(C81:AD81)&lt;28,$F$150,IF(AN81&gt;0.284,$F$146,$F$147))),0)</f>
        <v>0</v>
      </c>
      <c r="AL80" s="6"/>
      <c r="AM80" s="218"/>
      <c r="AN80" s="218"/>
      <c r="AQ80" s="135">
        <f>IFERROR(VLOOKUP(AQ171,[1]DAY!$A$2:$E$744,5,0),0)</f>
        <v>0</v>
      </c>
    </row>
    <row r="81" spans="1:43" ht="27.75" customHeight="1">
      <c r="A81" s="16"/>
      <c r="B81" s="37" t="s">
        <v>51</v>
      </c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148">
        <f>IFERROR(AM81,0)</f>
        <v>0</v>
      </c>
      <c r="AF81" s="167"/>
      <c r="AG81" s="183"/>
      <c r="AH81" s="148">
        <f>IFERROR(AN81,0)</f>
        <v>0</v>
      </c>
      <c r="AI81" s="167"/>
      <c r="AJ81" s="183"/>
      <c r="AM81" s="217" t="e">
        <f>ROUND(AF80/AE80,3)</f>
        <v>#DIV/0!</v>
      </c>
      <c r="AN81" s="220" t="e">
        <f>ROUND(AI80/AH80,3)</f>
        <v>#DIV/0!</v>
      </c>
      <c r="AQ81" s="223">
        <f>IFERROR(VLOOKUP(AQ171,[1]DAY!$A$2:$E$744,6,0),0)</f>
        <v>0</v>
      </c>
    </row>
    <row r="82" spans="1:43" ht="27.75" customHeight="1">
      <c r="A82" s="14" t="s">
        <v>28</v>
      </c>
      <c r="B82" s="32" t="s">
        <v>31</v>
      </c>
      <c r="C82" s="53">
        <f>IFERROR(VLOOKUP(C171,[1]DAY!$A$2:$E$3000,2,0),0)</f>
        <v>2</v>
      </c>
      <c r="D82" s="53">
        <f>IFERROR(VLOOKUP(D171,[1]DAY!$A$2:$E$744,2,0),0)</f>
        <v>2</v>
      </c>
      <c r="E82" s="53">
        <f>IFERROR(VLOOKUP(E171,[1]DAY!$A$2:$E$744,2,0),0)</f>
        <v>2</v>
      </c>
      <c r="F82" s="53">
        <f>IFERROR(VLOOKUP(F171,[1]DAY!$A$2:$E$744,2,0),0)</f>
        <v>2</v>
      </c>
      <c r="G82" s="53">
        <f>IFERROR(VLOOKUP(G171,[1]DAY!$A$2:$E$744,2,0),0)</f>
        <v>2</v>
      </c>
      <c r="H82" s="53">
        <f>IFERROR(VLOOKUP(H171,[1]DAY!$A$2:$E$744,2,0),0)</f>
        <v>2</v>
      </c>
      <c r="I82" s="53">
        <f>IFERROR(VLOOKUP(I171,[1]DAY!$A$2:$E$744,2,0),0)</f>
        <v>2</v>
      </c>
      <c r="J82" s="53">
        <f>IFERROR(VLOOKUP(J171,[1]DAY!$A$2:$E$744,2,0),0)</f>
        <v>2</v>
      </c>
      <c r="K82" s="53">
        <f>IFERROR(VLOOKUP(K171,[1]DAY!$A$2:$E$744,2,0),0)</f>
        <v>2</v>
      </c>
      <c r="L82" s="53">
        <f>IFERROR(VLOOKUP(L171,[1]DAY!$A$2:$E$744,2,0),0)</f>
        <v>2</v>
      </c>
      <c r="M82" s="53">
        <f>IFERROR(VLOOKUP(M171,[1]DAY!$A$2:$E$744,2,0),0)</f>
        <v>2</v>
      </c>
      <c r="N82" s="53">
        <f>IFERROR(VLOOKUP(N171,[1]DAY!$A$2:$E$744,2,0),0)</f>
        <v>2</v>
      </c>
      <c r="O82" s="53">
        <f>IFERROR(VLOOKUP(O171,[1]DAY!$A$2:$E$744,2,0),0)</f>
        <v>2</v>
      </c>
      <c r="P82" s="53">
        <f>IFERROR(VLOOKUP(P171,[1]DAY!$A$2:$E$744,2,0),0)</f>
        <v>2</v>
      </c>
      <c r="Q82" s="53">
        <f>IFERROR(VLOOKUP(Q171,[1]DAY!$A$2:$E$744,2,0),0)</f>
        <v>2</v>
      </c>
      <c r="R82" s="53">
        <f>IFERROR(VLOOKUP(R171,[1]DAY!$A$2:$E$744,2,0),0)</f>
        <v>2</v>
      </c>
      <c r="S82" s="53">
        <f>IFERROR(VLOOKUP(S171,[1]DAY!$A$2:$E$744,2,0),0)</f>
        <v>2</v>
      </c>
      <c r="T82" s="53">
        <f>IFERROR(VLOOKUP(T171,[1]DAY!$A$2:$E$744,2,0),0)</f>
        <v>2</v>
      </c>
      <c r="U82" s="53">
        <f>IFERROR(VLOOKUP(U171,[1]DAY!$A$2:$E$744,2,0),0)</f>
        <v>2</v>
      </c>
      <c r="V82" s="53">
        <f>IFERROR(VLOOKUP(V171,[1]DAY!$A$2:$E$744,2,0),0)</f>
        <v>2</v>
      </c>
      <c r="W82" s="53">
        <f>IFERROR(VLOOKUP(W171,[1]DAY!$A$2:$E$744,2,0),0)</f>
        <v>2</v>
      </c>
      <c r="X82" s="53">
        <f>IFERROR(VLOOKUP(X171,[1]DAY!$A$2:$E$744,2,0),0)</f>
        <v>2</v>
      </c>
      <c r="Y82" s="53">
        <f>IFERROR(VLOOKUP(Y171,[1]DAY!$A$2:$E$744,2,0),0)</f>
        <v>2</v>
      </c>
      <c r="Z82" s="53">
        <f>IFERROR(VLOOKUP(Z171,[1]DAY!$A$2:$E$744,2,0),0)</f>
        <v>2</v>
      </c>
      <c r="AA82" s="53">
        <f>IFERROR(VLOOKUP(AA171,[1]DAY!$A$2:$E$744,2,0),0)</f>
        <v>2</v>
      </c>
      <c r="AB82" s="53">
        <f>IFERROR(VLOOKUP(AB171,[1]DAY!$A$2:$E$744,2,0),0)</f>
        <v>2</v>
      </c>
      <c r="AC82" s="53">
        <f>IFERROR(VLOOKUP(AC171,[1]DAY!$A$2:$E$744,2,0),0)</f>
        <v>3</v>
      </c>
      <c r="AD82" s="53">
        <f>IFERROR(VLOOKUP(AD171,[1]DAY!$A$2:$E$744,2,0),0)</f>
        <v>3</v>
      </c>
      <c r="AE82" s="149" t="s">
        <v>68</v>
      </c>
      <c r="AF82" s="168" t="s">
        <v>77</v>
      </c>
      <c r="AG82" s="180" t="s">
        <v>79</v>
      </c>
      <c r="AH82" s="145" t="s">
        <v>68</v>
      </c>
      <c r="AI82" s="164" t="s">
        <v>80</v>
      </c>
      <c r="AJ82" s="180" t="s">
        <v>79</v>
      </c>
      <c r="AK82" s="6"/>
      <c r="AM82" s="218"/>
      <c r="AN82" s="218"/>
      <c r="AQ82" s="226">
        <f>IFERROR(VLOOKUP(AQ171,[1]DAY!$A$2:$E$744,7,0),0)</f>
        <v>0</v>
      </c>
    </row>
    <row r="83" spans="1:43" ht="27.75" customHeight="1">
      <c r="A83" s="15"/>
      <c r="B83" s="33" t="s">
        <v>45</v>
      </c>
      <c r="C83" s="54">
        <f>IFERROR(VLOOKUP(C171,[1]DAY!$A$2:$E$3000,3,0),0)</f>
        <v>3</v>
      </c>
      <c r="D83" s="54">
        <f>IFERROR(VLOOKUP(D171,[1]DAY!$A$2:$E$744,3,0),0)</f>
        <v>4</v>
      </c>
      <c r="E83" s="54">
        <f>IFERROR(VLOOKUP(E171,[1]DAY!$A$2:$E$744,3,0),0)</f>
        <v>5</v>
      </c>
      <c r="F83" s="54">
        <f>IFERROR(VLOOKUP(F171,[1]DAY!$A$2:$E$744,3,0),0)</f>
        <v>6</v>
      </c>
      <c r="G83" s="54">
        <f>IFERROR(VLOOKUP(G171,[1]DAY!$A$2:$E$744,3,0),0)</f>
        <v>7</v>
      </c>
      <c r="H83" s="54">
        <f>IFERROR(VLOOKUP(H171,[1]DAY!$A$2:$E$744,3,0),0)</f>
        <v>8</v>
      </c>
      <c r="I83" s="54">
        <f>IFERROR(VLOOKUP(I171,[1]DAY!$A$2:$E$744,3,0),0)</f>
        <v>9</v>
      </c>
      <c r="J83" s="54">
        <f>IFERROR(VLOOKUP(J171,[1]DAY!$A$2:$E$744,3,0),0)</f>
        <v>10</v>
      </c>
      <c r="K83" s="54">
        <f>IFERROR(VLOOKUP(K171,[1]DAY!$A$2:$E$744,3,0),0)</f>
        <v>11</v>
      </c>
      <c r="L83" s="54">
        <f>IFERROR(VLOOKUP(L171,[1]DAY!$A$2:$E$744,3,0),0)</f>
        <v>12</v>
      </c>
      <c r="M83" s="54">
        <f>IFERROR(VLOOKUP(M171,[1]DAY!$A$2:$E$744,3,0),0)</f>
        <v>13</v>
      </c>
      <c r="N83" s="54">
        <f>IFERROR(VLOOKUP(N171,[1]DAY!$A$2:$E$744,3,0),0)</f>
        <v>14</v>
      </c>
      <c r="O83" s="54">
        <f>IFERROR(VLOOKUP(O171,[1]DAY!$A$2:$E$744,3,0),0)</f>
        <v>15</v>
      </c>
      <c r="P83" s="54">
        <f>IFERROR(VLOOKUP(P171,[1]DAY!$A$2:$E$744,3,0),0)</f>
        <v>16</v>
      </c>
      <c r="Q83" s="54">
        <f>IFERROR(VLOOKUP(Q171,[1]DAY!$A$2:$E$744,3,0),0)</f>
        <v>17</v>
      </c>
      <c r="R83" s="54">
        <f>IFERROR(VLOOKUP(R171,[1]DAY!$A$2:$E$744,3,0),0)</f>
        <v>18</v>
      </c>
      <c r="S83" s="54">
        <f>IFERROR(VLOOKUP(S171,[1]DAY!$A$2:$E$744,3,0),0)</f>
        <v>19</v>
      </c>
      <c r="T83" s="54">
        <f>IFERROR(VLOOKUP(T171,[1]DAY!$A$2:$E$744,3,0),0)</f>
        <v>20</v>
      </c>
      <c r="U83" s="54">
        <f>IFERROR(VLOOKUP(U171,[1]DAY!$A$2:$E$744,3,0),0)</f>
        <v>21</v>
      </c>
      <c r="V83" s="54">
        <f>IFERROR(VLOOKUP(V171,[1]DAY!$A$2:$E$744,3,0),0)</f>
        <v>22</v>
      </c>
      <c r="W83" s="54">
        <f>IFERROR(VLOOKUP(W171,[1]DAY!$A$2:$E$744,3,0),0)</f>
        <v>23</v>
      </c>
      <c r="X83" s="54">
        <f>IFERROR(VLOOKUP(X171,[1]DAY!$A$2:$E$744,3,0),0)</f>
        <v>24</v>
      </c>
      <c r="Y83" s="54">
        <f>IFERROR(VLOOKUP(Y171,[1]DAY!$A$2:$E$744,3,0),0)</f>
        <v>25</v>
      </c>
      <c r="Z83" s="54">
        <f>IFERROR(VLOOKUP(Z171,[1]DAY!$A$2:$E$744,3,0),0)</f>
        <v>26</v>
      </c>
      <c r="AA83" s="54">
        <f>IFERROR(VLOOKUP(AA171,[1]DAY!$A$2:$E$744,3,0),0)</f>
        <v>27</v>
      </c>
      <c r="AB83" s="54">
        <f>IFERROR(VLOOKUP(AB171,[1]DAY!$A$2:$E$744,3,0),0)</f>
        <v>28</v>
      </c>
      <c r="AC83" s="54">
        <f>IFERROR(VLOOKUP(AC171,[1]DAY!$A$2:$E$744,3,0),0)</f>
        <v>1</v>
      </c>
      <c r="AD83" s="134">
        <f>IFERROR(VLOOKUP(AD171,[1]DAY!$A$2:$E$744,3,0),0)</f>
        <v>2</v>
      </c>
      <c r="AE83" s="146"/>
      <c r="AF83" s="165"/>
      <c r="AG83" s="180"/>
      <c r="AH83" s="146"/>
      <c r="AI83" s="165"/>
      <c r="AJ83" s="180"/>
      <c r="AM83" s="218"/>
      <c r="AN83" s="218"/>
      <c r="AQ83" s="30">
        <f>IFERROR(VLOOKUP(AQ172,[1]DAY!$A$2:$E$744,2,0),0)</f>
        <v>0</v>
      </c>
    </row>
    <row r="84" spans="1:43" ht="27.75" customHeight="1">
      <c r="A84" s="15"/>
      <c r="B84" s="34" t="s">
        <v>46</v>
      </c>
      <c r="C84" s="55" t="str">
        <f>IFERROR(VLOOKUP(C171,[1]DAY!$A$2:$E$3000,4,0),0)</f>
        <v>月</v>
      </c>
      <c r="D84" s="55" t="str">
        <f>IFERROR(VLOOKUP(D171,[1]DAY!$A$2:$E$3000,4,0),0)</f>
        <v>火</v>
      </c>
      <c r="E84" s="55" t="str">
        <f>IFERROR(VLOOKUP(E171,[1]DAY!$A$2:$E$3000,4,0),0)</f>
        <v>水</v>
      </c>
      <c r="F84" s="55" t="str">
        <f>IFERROR(VLOOKUP(F171,[1]DAY!$A$2:$E$3000,4,0),0)</f>
        <v>木</v>
      </c>
      <c r="G84" s="55" t="str">
        <f>IFERROR(VLOOKUP(G171,[1]DAY!$A$2:$E$3000,4,0),0)</f>
        <v>金</v>
      </c>
      <c r="H84" s="55" t="str">
        <f>IFERROR(VLOOKUP(H171,[1]DAY!$A$2:$E$3000,4,0),0)</f>
        <v>土</v>
      </c>
      <c r="I84" s="55" t="str">
        <f>IFERROR(VLOOKUP(I171,[1]DAY!$A$2:$E$3000,4,0),0)</f>
        <v>日</v>
      </c>
      <c r="J84" s="55" t="str">
        <f>IFERROR(VLOOKUP(J171,[1]DAY!$A$2:$E$3000,4,0),0)</f>
        <v>月</v>
      </c>
      <c r="K84" s="55" t="str">
        <f>IFERROR(VLOOKUP(K171,[1]DAY!$A$2:$E$3000,4,0),0)</f>
        <v>火</v>
      </c>
      <c r="L84" s="55" t="str">
        <f>IFERROR(VLOOKUP(L171,[1]DAY!$A$2:$E$3000,4,0),0)</f>
        <v>水</v>
      </c>
      <c r="M84" s="55" t="str">
        <f>IFERROR(VLOOKUP(M171,[1]DAY!$A$2:$E$3000,4,0),0)</f>
        <v>木</v>
      </c>
      <c r="N84" s="55" t="str">
        <f>IFERROR(VLOOKUP(N171,[1]DAY!$A$2:$E$3000,4,0),0)</f>
        <v>金</v>
      </c>
      <c r="O84" s="55" t="str">
        <f>IFERROR(VLOOKUP(O171,[1]DAY!$A$2:$E$3000,4,0),0)</f>
        <v>土</v>
      </c>
      <c r="P84" s="55" t="str">
        <f>IFERROR(VLOOKUP(P171,[1]DAY!$A$2:$E$3000,4,0),0)</f>
        <v>日</v>
      </c>
      <c r="Q84" s="55" t="str">
        <f>IFERROR(VLOOKUP(Q171,[1]DAY!$A$2:$E$3000,4,0),0)</f>
        <v>月</v>
      </c>
      <c r="R84" s="55" t="str">
        <f>IFERROR(VLOOKUP(R171,[1]DAY!$A$2:$E$3000,4,0),0)</f>
        <v>火</v>
      </c>
      <c r="S84" s="55" t="str">
        <f>IFERROR(VLOOKUP(S171,[1]DAY!$A$2:$E$3000,4,0),0)</f>
        <v>水</v>
      </c>
      <c r="T84" s="55" t="str">
        <f>IFERROR(VLOOKUP(T171,[1]DAY!$A$2:$E$3000,4,0),0)</f>
        <v>木</v>
      </c>
      <c r="U84" s="55" t="str">
        <f>IFERROR(VLOOKUP(U171,[1]DAY!$A$2:$E$3000,4,0),0)</f>
        <v>金</v>
      </c>
      <c r="V84" s="55" t="str">
        <f>IFERROR(VLOOKUP(V171,[1]DAY!$A$2:$E$3000,4,0),0)</f>
        <v>土</v>
      </c>
      <c r="W84" s="55" t="str">
        <f>IFERROR(VLOOKUP(W171,[1]DAY!$A$2:$E$3000,4,0),0)</f>
        <v>日</v>
      </c>
      <c r="X84" s="55" t="str">
        <f>IFERROR(VLOOKUP(X171,[1]DAY!$A$2:$E$3000,4,0),0)</f>
        <v>月</v>
      </c>
      <c r="Y84" s="55" t="str">
        <f>IFERROR(VLOOKUP(Y171,[1]DAY!$A$2:$E$3000,4,0),0)</f>
        <v>火</v>
      </c>
      <c r="Z84" s="55" t="str">
        <f>IFERROR(VLOOKUP(Z171,[1]DAY!$A$2:$E$3000,4,0),0)</f>
        <v>水</v>
      </c>
      <c r="AA84" s="55" t="str">
        <f>IFERROR(VLOOKUP(AA171,[1]DAY!$A$2:$E$3000,4,0),0)</f>
        <v>木</v>
      </c>
      <c r="AB84" s="55" t="str">
        <f>IFERROR(VLOOKUP(AB171,[1]DAY!$A$2:$E$3000,4,0),0)</f>
        <v>金</v>
      </c>
      <c r="AC84" s="55" t="str">
        <f>IFERROR(VLOOKUP(AC171,[1]DAY!$A$2:$E$3000,4,0),0)</f>
        <v>土</v>
      </c>
      <c r="AD84" s="55" t="str">
        <f>IFERROR(VLOOKUP(AD171,[1]DAY!$A$2:$E$3000,4,0),0)</f>
        <v>日</v>
      </c>
      <c r="AE84" s="146"/>
      <c r="AF84" s="165"/>
      <c r="AG84" s="180"/>
      <c r="AH84" s="146"/>
      <c r="AI84" s="165"/>
      <c r="AJ84" s="180"/>
      <c r="AM84" s="218"/>
      <c r="AN84" s="218"/>
      <c r="AQ84" s="60">
        <f>IFERROR(VLOOKUP(AQ172,[1]DAY!$A$2:$E$744,3,0),0)</f>
        <v>0</v>
      </c>
    </row>
    <row r="85" spans="1:43" ht="89.25" customHeight="1">
      <c r="A85" s="15"/>
      <c r="B85" s="35" t="s">
        <v>47</v>
      </c>
      <c r="C85" s="56" t="str">
        <f>IFERROR(VLOOKUP(C171,[1]DAY!$A$2:$E$3000,5,0),0)</f>
        <v/>
      </c>
      <c r="D85" s="56" t="str">
        <f>IFERROR(VLOOKUP(D171,[1]DAY!$A$2:$E$3000,5,0),0)</f>
        <v/>
      </c>
      <c r="E85" s="56" t="str">
        <f>IFERROR(VLOOKUP(E171,[1]DAY!$A$2:$E$3000,5,0),0)</f>
        <v/>
      </c>
      <c r="F85" s="56" t="str">
        <f>IFERROR(VLOOKUP(F171,[1]DAY!$A$2:$E$3000,5,0),0)</f>
        <v/>
      </c>
      <c r="G85" s="56" t="str">
        <f>IFERROR(VLOOKUP(G171,[1]DAY!$A$2:$E$3000,5,0),0)</f>
        <v/>
      </c>
      <c r="H85" s="56" t="str">
        <f>IFERROR(VLOOKUP(H171,[1]DAY!$A$2:$E$3000,5,0),0)</f>
        <v/>
      </c>
      <c r="I85" s="56" t="str">
        <f>IFERROR(VLOOKUP(I171,[1]DAY!$A$2:$E$3000,5,0),0)</f>
        <v/>
      </c>
      <c r="J85" s="56" t="str">
        <f>IFERROR(VLOOKUP(J171,[1]DAY!$A$2:$E$3000,5,0),0)</f>
        <v/>
      </c>
      <c r="K85" s="56" t="str">
        <f>IFERROR(VLOOKUP(K171,[1]DAY!$A$2:$E$3000,5,0),0)</f>
        <v>建国記念の日</v>
      </c>
      <c r="L85" s="56" t="str">
        <f>IFERROR(VLOOKUP(L171,[1]DAY!$A$2:$E$3000,5,0),0)</f>
        <v/>
      </c>
      <c r="M85" s="56" t="str">
        <f>IFERROR(VLOOKUP(M171,[1]DAY!$A$2:$E$3000,5,0),0)</f>
        <v/>
      </c>
      <c r="N85" s="56" t="str">
        <f>IFERROR(VLOOKUP(N171,[1]DAY!$A$2:$E$3000,5,0),0)</f>
        <v/>
      </c>
      <c r="O85" s="56" t="str">
        <f>IFERROR(VLOOKUP(O171,[1]DAY!$A$2:$E$3000,5,0),0)</f>
        <v/>
      </c>
      <c r="P85" s="56" t="str">
        <f>IFERROR(VLOOKUP(P171,[1]DAY!$A$2:$E$3000,5,0),0)</f>
        <v/>
      </c>
      <c r="Q85" s="56" t="str">
        <f>IFERROR(VLOOKUP(Q171,[1]DAY!$A$2:$E$3000,5,0),0)</f>
        <v/>
      </c>
      <c r="R85" s="56" t="str">
        <f>IFERROR(VLOOKUP(R171,[1]DAY!$A$2:$E$3000,5,0),0)</f>
        <v/>
      </c>
      <c r="S85" s="56" t="str">
        <f>IFERROR(VLOOKUP(S171,[1]DAY!$A$2:$E$3000,5,0),0)</f>
        <v/>
      </c>
      <c r="T85" s="56" t="str">
        <f>IFERROR(VLOOKUP(T171,[1]DAY!$A$2:$E$3000,5,0),0)</f>
        <v/>
      </c>
      <c r="U85" s="56" t="str">
        <f>IFERROR(VLOOKUP(U171,[1]DAY!$A$2:$E$3000,5,0),0)</f>
        <v/>
      </c>
      <c r="V85" s="56" t="str">
        <f>IFERROR(VLOOKUP(V171,[1]DAY!$A$2:$E$3000,5,0),0)</f>
        <v/>
      </c>
      <c r="W85" s="56" t="str">
        <f>IFERROR(VLOOKUP(W171,[1]DAY!$A$2:$E$3000,5,0),0)</f>
        <v>天皇誕生日</v>
      </c>
      <c r="X85" s="56" t="str">
        <f>IFERROR(VLOOKUP(X171,[1]DAY!$A$2:$E$3000,5,0),0)</f>
        <v>振替休日</v>
      </c>
      <c r="Y85" s="56" t="str">
        <f>IFERROR(VLOOKUP(Y171,[1]DAY!$A$2:$E$3000,5,0),0)</f>
        <v/>
      </c>
      <c r="Z85" s="56" t="str">
        <f>IFERROR(VLOOKUP(Z171,[1]DAY!$A$2:$E$3000,5,0),0)</f>
        <v/>
      </c>
      <c r="AA85" s="56" t="str">
        <f>IFERROR(VLOOKUP(AA171,[1]DAY!$A$2:$E$3000,5,0),0)</f>
        <v/>
      </c>
      <c r="AB85" s="56" t="str">
        <f>IFERROR(VLOOKUP(AB171,[1]DAY!$A$2:$E$3000,5,0),0)</f>
        <v/>
      </c>
      <c r="AC85" s="56" t="str">
        <f>IFERROR(VLOOKUP(AC171,[1]DAY!$A$2:$E$3000,5,0),0)</f>
        <v/>
      </c>
      <c r="AD85" s="56" t="str">
        <f>IFERROR(VLOOKUP(AD171,[1]DAY!$A$2:$E$3000,5,0),0)</f>
        <v/>
      </c>
      <c r="AE85" s="146"/>
      <c r="AF85" s="165"/>
      <c r="AG85" s="181"/>
      <c r="AH85" s="146"/>
      <c r="AI85" s="165"/>
      <c r="AJ85" s="181"/>
      <c r="AM85" s="214"/>
      <c r="AN85" s="214"/>
      <c r="AQ85" s="60">
        <f>IFERROR(VLOOKUP(AQ172,[1]DAY!$A$2:$E$744,4,0),0)</f>
        <v>0</v>
      </c>
    </row>
    <row r="86" spans="1:43" ht="27.75" customHeight="1">
      <c r="A86" s="15"/>
      <c r="B86" s="36" t="s">
        <v>49</v>
      </c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147">
        <f>IF(COUNT(C86:AD86)=0,+(COUNTIF(C86:AD86,"作業"))+(COUNTIF(C86:AD86,"休日")),"")</f>
        <v>0</v>
      </c>
      <c r="AF86" s="166">
        <f>IF(+COUNT(C86:AD86)=0,(COUNTIF(C86:AD86,"休日")),"")</f>
        <v>0</v>
      </c>
      <c r="AG86" s="182">
        <f>IFERROR(IF(COUNTA(C86:AD86)=0,0,IF(COUNTA(C86:AD86)&lt;28,$F$150,IF(AM87&gt;0.284,$F$148,$F$149))),0)</f>
        <v>0</v>
      </c>
      <c r="AH86" s="147">
        <f>IF(COUNT(C87:AD87)=0,+(COUNTIF(C87:AD87,"作業"))+(COUNTIF(C87:AD87,"休日")),"")</f>
        <v>0</v>
      </c>
      <c r="AI86" s="166">
        <f>IF(COUNT(C87:AD87)=0,(COUNTIF(C87:AD87,"休日")),"")</f>
        <v>0</v>
      </c>
      <c r="AJ86" s="182">
        <f>IFERROR(IF(COUNTA(C87:AD87)=0,0,IF(COUNTA(C87:AD87)&lt;28,$F$150,IF(AN87&gt;0.284,$F$146,$F$147))),0)</f>
        <v>0</v>
      </c>
      <c r="AL86" s="6"/>
      <c r="AM86" s="218"/>
      <c r="AN86" s="218"/>
      <c r="AQ86" s="135">
        <f>IFERROR(VLOOKUP(AQ172,[1]DAY!$A$2:$E$744,5,0),0)</f>
        <v>0</v>
      </c>
    </row>
    <row r="87" spans="1:43" ht="27.75" customHeight="1">
      <c r="A87" s="16"/>
      <c r="B87" s="37" t="s">
        <v>51</v>
      </c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148">
        <f>IFERROR(AM87,0)</f>
        <v>0</v>
      </c>
      <c r="AF87" s="167"/>
      <c r="AG87" s="183"/>
      <c r="AH87" s="148">
        <f>IFERROR(AN87,0)</f>
        <v>0</v>
      </c>
      <c r="AI87" s="167"/>
      <c r="AJ87" s="183"/>
      <c r="AM87" s="217" t="e">
        <f>ROUND(AF86/AE86,3)</f>
        <v>#DIV/0!</v>
      </c>
      <c r="AN87" s="220" t="e">
        <f>ROUND(AI86/AH86,3)</f>
        <v>#DIV/0!</v>
      </c>
      <c r="AQ87" s="223">
        <f>IFERROR(VLOOKUP(AQ172,[1]DAY!$A$2:$E$744,6,0),0)</f>
        <v>0</v>
      </c>
    </row>
    <row r="88" spans="1:43" ht="27.75" customHeight="1">
      <c r="A88" s="14" t="s">
        <v>29</v>
      </c>
      <c r="B88" s="38" t="s">
        <v>31</v>
      </c>
      <c r="C88" s="59">
        <f>IFERROR(VLOOKUP(C172,[1]DAY!$A$2:$E$3000,2,0),0)</f>
        <v>3</v>
      </c>
      <c r="D88" s="59">
        <f>IFERROR(VLOOKUP(D172,[1]DAY!$A$2:$E$744,2,0),0)</f>
        <v>3</v>
      </c>
      <c r="E88" s="59">
        <f>IFERROR(VLOOKUP(E172,[1]DAY!$A$2:$E$744,2,0),0)</f>
        <v>3</v>
      </c>
      <c r="F88" s="59">
        <f>IFERROR(VLOOKUP(F172,[1]DAY!$A$2:$E$744,2,0),0)</f>
        <v>3</v>
      </c>
      <c r="G88" s="59">
        <f>IFERROR(VLOOKUP(G172,[1]DAY!$A$2:$E$744,2,0),0)</f>
        <v>3</v>
      </c>
      <c r="H88" s="59">
        <f>IFERROR(VLOOKUP(H172,[1]DAY!$A$2:$E$744,2,0),0)</f>
        <v>3</v>
      </c>
      <c r="I88" s="59">
        <f>IFERROR(VLOOKUP(I172,[1]DAY!$A$2:$E$744,2,0),0)</f>
        <v>3</v>
      </c>
      <c r="J88" s="59">
        <f>IFERROR(VLOOKUP(J172,[1]DAY!$A$2:$E$744,2,0),0)</f>
        <v>3</v>
      </c>
      <c r="K88" s="59">
        <f>IFERROR(VLOOKUP(K172,[1]DAY!$A$2:$E$744,2,0),0)</f>
        <v>3</v>
      </c>
      <c r="L88" s="59">
        <f>IFERROR(VLOOKUP(L172,[1]DAY!$A$2:$E$744,2,0),0)</f>
        <v>3</v>
      </c>
      <c r="M88" s="59">
        <f>IFERROR(VLOOKUP(M172,[1]DAY!$A$2:$E$744,2,0),0)</f>
        <v>3</v>
      </c>
      <c r="N88" s="59">
        <f>IFERROR(VLOOKUP(N172,[1]DAY!$A$2:$E$744,2,0),0)</f>
        <v>3</v>
      </c>
      <c r="O88" s="59">
        <f>IFERROR(VLOOKUP(O172,[1]DAY!$A$2:$E$744,2,0),0)</f>
        <v>3</v>
      </c>
      <c r="P88" s="59">
        <f>IFERROR(VLOOKUP(P172,[1]DAY!$A$2:$E$744,2,0),0)</f>
        <v>3</v>
      </c>
      <c r="Q88" s="59">
        <f>IFERROR(VLOOKUP(Q172,[1]DAY!$A$2:$E$744,2,0),0)</f>
        <v>3</v>
      </c>
      <c r="R88" s="59">
        <f>IFERROR(VLOOKUP(R172,[1]DAY!$A$2:$E$744,2,0),0)</f>
        <v>3</v>
      </c>
      <c r="S88" s="59">
        <f>IFERROR(VLOOKUP(S172,[1]DAY!$A$2:$E$744,2,0),0)</f>
        <v>3</v>
      </c>
      <c r="T88" s="59">
        <f>IFERROR(VLOOKUP(T172,[1]DAY!$A$2:$E$744,2,0),0)</f>
        <v>3</v>
      </c>
      <c r="U88" s="59">
        <f>IFERROR(VLOOKUP(U172,[1]DAY!$A$2:$E$744,2,0),0)</f>
        <v>3</v>
      </c>
      <c r="V88" s="59">
        <f>IFERROR(VLOOKUP(V172,[1]DAY!$A$2:$E$744,2,0),0)</f>
        <v>3</v>
      </c>
      <c r="W88" s="59">
        <f>IFERROR(VLOOKUP(W172,[1]DAY!$A$2:$E$744,2,0),0)</f>
        <v>3</v>
      </c>
      <c r="X88" s="59">
        <f>IFERROR(VLOOKUP(X172,[1]DAY!$A$2:$E$744,2,0),0)</f>
        <v>3</v>
      </c>
      <c r="Y88" s="59">
        <f>IFERROR(VLOOKUP(Y172,[1]DAY!$A$2:$E$744,2,0),0)</f>
        <v>3</v>
      </c>
      <c r="Z88" s="59">
        <f>IFERROR(VLOOKUP(Z172,[1]DAY!$A$2:$E$744,2,0),0)</f>
        <v>3</v>
      </c>
      <c r="AA88" s="59">
        <f>IFERROR(VLOOKUP(AA172,[1]DAY!$A$2:$E$744,2,0),0)</f>
        <v>3</v>
      </c>
      <c r="AB88" s="59">
        <f>IFERROR(VLOOKUP(AB172,[1]DAY!$A$2:$E$744,2,0),0)</f>
        <v>3</v>
      </c>
      <c r="AC88" s="59">
        <f>IFERROR(VLOOKUP(AC172,[1]DAY!$A$2:$E$744,2,0),0)</f>
        <v>3</v>
      </c>
      <c r="AD88" s="59">
        <f>IFERROR(VLOOKUP(AD172,[1]DAY!$A$2:$E$744,2,0),0)</f>
        <v>3</v>
      </c>
      <c r="AE88" s="149" t="s">
        <v>68</v>
      </c>
      <c r="AF88" s="168" t="s">
        <v>77</v>
      </c>
      <c r="AG88" s="180" t="s">
        <v>79</v>
      </c>
      <c r="AH88" s="145" t="s">
        <v>68</v>
      </c>
      <c r="AI88" s="164" t="s">
        <v>80</v>
      </c>
      <c r="AJ88" s="180" t="s">
        <v>79</v>
      </c>
      <c r="AK88" s="6"/>
      <c r="AM88" s="218"/>
      <c r="AN88" s="218"/>
      <c r="AQ88" s="224">
        <f>IFERROR(VLOOKUP(AQ172,[1]DAY!$A$2:$E$744,7,0),0)</f>
        <v>0</v>
      </c>
    </row>
    <row r="89" spans="1:43" ht="27.75" customHeight="1">
      <c r="A89" s="15"/>
      <c r="B89" s="33" t="s">
        <v>45</v>
      </c>
      <c r="C89" s="54">
        <f>IFERROR(VLOOKUP(C172,[1]DAY!$A$2:$E$3000,3,0),0)</f>
        <v>3</v>
      </c>
      <c r="D89" s="54">
        <f>IFERROR(VLOOKUP(D172,[1]DAY!$A$2:$E$744,3,0),0)</f>
        <v>4</v>
      </c>
      <c r="E89" s="54">
        <f>IFERROR(VLOOKUP(E172,[1]DAY!$A$2:$E$744,3,0),0)</f>
        <v>5</v>
      </c>
      <c r="F89" s="54">
        <f>IFERROR(VLOOKUP(F172,[1]DAY!$A$2:$E$744,3,0),0)</f>
        <v>6</v>
      </c>
      <c r="G89" s="54">
        <f>IFERROR(VLOOKUP(G172,[1]DAY!$A$2:$E$744,3,0),0)</f>
        <v>7</v>
      </c>
      <c r="H89" s="54">
        <f>IFERROR(VLOOKUP(H172,[1]DAY!$A$2:$E$744,3,0),0)</f>
        <v>8</v>
      </c>
      <c r="I89" s="54">
        <f>IFERROR(VLOOKUP(I172,[1]DAY!$A$2:$E$744,3,0),0)</f>
        <v>9</v>
      </c>
      <c r="J89" s="54">
        <f>IFERROR(VLOOKUP(J172,[1]DAY!$A$2:$E$744,3,0),0)</f>
        <v>10</v>
      </c>
      <c r="K89" s="54">
        <f>IFERROR(VLOOKUP(K172,[1]DAY!$A$2:$E$744,3,0),0)</f>
        <v>11</v>
      </c>
      <c r="L89" s="54">
        <f>IFERROR(VLOOKUP(L172,[1]DAY!$A$2:$E$744,3,0),0)</f>
        <v>12</v>
      </c>
      <c r="M89" s="54">
        <f>IFERROR(VLOOKUP(M172,[1]DAY!$A$2:$E$744,3,0),0)</f>
        <v>13</v>
      </c>
      <c r="N89" s="54">
        <f>IFERROR(VLOOKUP(N172,[1]DAY!$A$2:$E$744,3,0),0)</f>
        <v>14</v>
      </c>
      <c r="O89" s="54">
        <f>IFERROR(VLOOKUP(O172,[1]DAY!$A$2:$E$744,3,0),0)</f>
        <v>15</v>
      </c>
      <c r="P89" s="54">
        <f>IFERROR(VLOOKUP(P172,[1]DAY!$A$2:$E$744,3,0),0)</f>
        <v>16</v>
      </c>
      <c r="Q89" s="54">
        <f>IFERROR(VLOOKUP(Q172,[1]DAY!$A$2:$E$744,3,0),0)</f>
        <v>17</v>
      </c>
      <c r="R89" s="54">
        <f>IFERROR(VLOOKUP(R172,[1]DAY!$A$2:$E$744,3,0),0)</f>
        <v>18</v>
      </c>
      <c r="S89" s="54">
        <f>IFERROR(VLOOKUP(S172,[1]DAY!$A$2:$E$744,3,0),0)</f>
        <v>19</v>
      </c>
      <c r="T89" s="54">
        <f>IFERROR(VLOOKUP(T172,[1]DAY!$A$2:$E$744,3,0),0)</f>
        <v>20</v>
      </c>
      <c r="U89" s="54">
        <f>IFERROR(VLOOKUP(U172,[1]DAY!$A$2:$E$744,3,0),0)</f>
        <v>21</v>
      </c>
      <c r="V89" s="54">
        <f>IFERROR(VLOOKUP(V172,[1]DAY!$A$2:$E$744,3,0),0)</f>
        <v>22</v>
      </c>
      <c r="W89" s="54">
        <f>IFERROR(VLOOKUP(W172,[1]DAY!$A$2:$E$744,3,0),0)</f>
        <v>23</v>
      </c>
      <c r="X89" s="54">
        <f>IFERROR(VLOOKUP(X172,[1]DAY!$A$2:$E$744,3,0),0)</f>
        <v>24</v>
      </c>
      <c r="Y89" s="54">
        <f>IFERROR(VLOOKUP(Y172,[1]DAY!$A$2:$E$744,3,0),0)</f>
        <v>25</v>
      </c>
      <c r="Z89" s="54">
        <f>IFERROR(VLOOKUP(Z172,[1]DAY!$A$2:$E$744,3,0),0)</f>
        <v>26</v>
      </c>
      <c r="AA89" s="54">
        <f>IFERROR(VLOOKUP(AA172,[1]DAY!$A$2:$E$744,3,0),0)</f>
        <v>27</v>
      </c>
      <c r="AB89" s="54">
        <f>IFERROR(VLOOKUP(AB172,[1]DAY!$A$2:$E$744,3,0),0)</f>
        <v>28</v>
      </c>
      <c r="AC89" s="54">
        <f>IFERROR(VLOOKUP(AC172,[1]DAY!$A$2:$E$744,3,0),0)</f>
        <v>29</v>
      </c>
      <c r="AD89" s="134">
        <f>IFERROR(VLOOKUP(AD172,[1]DAY!$A$2:$E$744,3,0),0)</f>
        <v>30</v>
      </c>
      <c r="AE89" s="146"/>
      <c r="AF89" s="165"/>
      <c r="AG89" s="180"/>
      <c r="AH89" s="146"/>
      <c r="AI89" s="165"/>
      <c r="AJ89" s="180"/>
      <c r="AM89" s="218"/>
      <c r="AN89" s="218"/>
      <c r="AQ89" s="225">
        <f>IFERROR(VLOOKUP(AQ173,[1]DAY!$A$2:$E$744,2,0),0)</f>
        <v>0</v>
      </c>
    </row>
    <row r="90" spans="1:43" ht="27.75" customHeight="1">
      <c r="A90" s="15"/>
      <c r="B90" s="34" t="s">
        <v>46</v>
      </c>
      <c r="C90" s="55" t="str">
        <f>IFERROR(VLOOKUP(C172,[1]DAY!$A$2:$E$3000,4,0),0)</f>
        <v>月</v>
      </c>
      <c r="D90" s="55" t="str">
        <f>IFERROR(VLOOKUP(D172,[1]DAY!$A$2:$E$3000,4,0),0)</f>
        <v>火</v>
      </c>
      <c r="E90" s="55" t="str">
        <f>IFERROR(VLOOKUP(E172,[1]DAY!$A$2:$E$3000,4,0),0)</f>
        <v>水</v>
      </c>
      <c r="F90" s="55" t="str">
        <f>IFERROR(VLOOKUP(F172,[1]DAY!$A$2:$E$3000,4,0),0)</f>
        <v>木</v>
      </c>
      <c r="G90" s="55" t="str">
        <f>IFERROR(VLOOKUP(G172,[1]DAY!$A$2:$E$3000,4,0),0)</f>
        <v>金</v>
      </c>
      <c r="H90" s="55" t="str">
        <f>IFERROR(VLOOKUP(H172,[1]DAY!$A$2:$E$3000,4,0),0)</f>
        <v>土</v>
      </c>
      <c r="I90" s="55" t="str">
        <f>IFERROR(VLOOKUP(I172,[1]DAY!$A$2:$E$3000,4,0),0)</f>
        <v>日</v>
      </c>
      <c r="J90" s="55" t="str">
        <f>IFERROR(VLOOKUP(J172,[1]DAY!$A$2:$E$3000,4,0),0)</f>
        <v>月</v>
      </c>
      <c r="K90" s="55" t="str">
        <f>IFERROR(VLOOKUP(K172,[1]DAY!$A$2:$E$3000,4,0),0)</f>
        <v>火</v>
      </c>
      <c r="L90" s="55" t="str">
        <f>IFERROR(VLOOKUP(L172,[1]DAY!$A$2:$E$3000,4,0),0)</f>
        <v>水</v>
      </c>
      <c r="M90" s="55" t="str">
        <f>IFERROR(VLOOKUP(M172,[1]DAY!$A$2:$E$3000,4,0),0)</f>
        <v>木</v>
      </c>
      <c r="N90" s="55" t="str">
        <f>IFERROR(VLOOKUP(N172,[1]DAY!$A$2:$E$3000,4,0),0)</f>
        <v>金</v>
      </c>
      <c r="O90" s="55" t="str">
        <f>IFERROR(VLOOKUP(O172,[1]DAY!$A$2:$E$3000,4,0),0)</f>
        <v>土</v>
      </c>
      <c r="P90" s="55" t="str">
        <f>IFERROR(VLOOKUP(P172,[1]DAY!$A$2:$E$3000,4,0),0)</f>
        <v>日</v>
      </c>
      <c r="Q90" s="55" t="str">
        <f>IFERROR(VLOOKUP(Q172,[1]DAY!$A$2:$E$3000,4,0),0)</f>
        <v>月</v>
      </c>
      <c r="R90" s="55" t="str">
        <f>IFERROR(VLOOKUP(R172,[1]DAY!$A$2:$E$3000,4,0),0)</f>
        <v>火</v>
      </c>
      <c r="S90" s="55" t="str">
        <f>IFERROR(VLOOKUP(S172,[1]DAY!$A$2:$E$3000,4,0),0)</f>
        <v>水</v>
      </c>
      <c r="T90" s="55" t="str">
        <f>IFERROR(VLOOKUP(T172,[1]DAY!$A$2:$E$3000,4,0),0)</f>
        <v>木</v>
      </c>
      <c r="U90" s="55" t="str">
        <f>IFERROR(VLOOKUP(U172,[1]DAY!$A$2:$E$3000,4,0),0)</f>
        <v>金</v>
      </c>
      <c r="V90" s="55" t="str">
        <f>IFERROR(VLOOKUP(V172,[1]DAY!$A$2:$E$3000,4,0),0)</f>
        <v>土</v>
      </c>
      <c r="W90" s="55" t="str">
        <f>IFERROR(VLOOKUP(W172,[1]DAY!$A$2:$E$3000,4,0),0)</f>
        <v>日</v>
      </c>
      <c r="X90" s="55" t="str">
        <f>IFERROR(VLOOKUP(X172,[1]DAY!$A$2:$E$3000,4,0),0)</f>
        <v>月</v>
      </c>
      <c r="Y90" s="55" t="str">
        <f>IFERROR(VLOOKUP(Y172,[1]DAY!$A$2:$E$3000,4,0),0)</f>
        <v>火</v>
      </c>
      <c r="Z90" s="55" t="str">
        <f>IFERROR(VLOOKUP(Z172,[1]DAY!$A$2:$E$3000,4,0),0)</f>
        <v>水</v>
      </c>
      <c r="AA90" s="55" t="str">
        <f>IFERROR(VLOOKUP(AA172,[1]DAY!$A$2:$E$3000,4,0),0)</f>
        <v>木</v>
      </c>
      <c r="AB90" s="55" t="str">
        <f>IFERROR(VLOOKUP(AB172,[1]DAY!$A$2:$E$3000,4,0),0)</f>
        <v>金</v>
      </c>
      <c r="AC90" s="55" t="str">
        <f>IFERROR(VLOOKUP(AC172,[1]DAY!$A$2:$E$3000,4,0),0)</f>
        <v>土</v>
      </c>
      <c r="AD90" s="55" t="str">
        <f>IFERROR(VLOOKUP(AD172,[1]DAY!$A$2:$E$3000,4,0),0)</f>
        <v>日</v>
      </c>
      <c r="AE90" s="146"/>
      <c r="AF90" s="165"/>
      <c r="AG90" s="180"/>
      <c r="AH90" s="146"/>
      <c r="AI90" s="165"/>
      <c r="AJ90" s="180"/>
      <c r="AM90" s="218"/>
      <c r="AN90" s="218"/>
      <c r="AQ90" s="60">
        <f>IFERROR(VLOOKUP(AQ173,[1]DAY!$A$2:$E$744,3,0),0)</f>
        <v>0</v>
      </c>
    </row>
    <row r="91" spans="1:43" ht="89.25" customHeight="1">
      <c r="A91" s="15"/>
      <c r="B91" s="35" t="s">
        <v>47</v>
      </c>
      <c r="C91" s="56" t="str">
        <f>IFERROR(VLOOKUP(C172,[1]DAY!$A$2:$E$3000,5,0),0)</f>
        <v/>
      </c>
      <c r="D91" s="56" t="str">
        <f>IFERROR(VLOOKUP(D172,[1]DAY!$A$2:$E$3000,5,0),0)</f>
        <v/>
      </c>
      <c r="E91" s="56" t="str">
        <f>IFERROR(VLOOKUP(E172,[1]DAY!$A$2:$E$3000,5,0),0)</f>
        <v/>
      </c>
      <c r="F91" s="56" t="str">
        <f>IFERROR(VLOOKUP(F172,[1]DAY!$A$2:$E$3000,5,0),0)</f>
        <v/>
      </c>
      <c r="G91" s="56" t="str">
        <f>IFERROR(VLOOKUP(G172,[1]DAY!$A$2:$E$3000,5,0),0)</f>
        <v/>
      </c>
      <c r="H91" s="56" t="str">
        <f>IFERROR(VLOOKUP(H172,[1]DAY!$A$2:$E$3000,5,0),0)</f>
        <v/>
      </c>
      <c r="I91" s="56" t="str">
        <f>IFERROR(VLOOKUP(I172,[1]DAY!$A$2:$E$3000,5,0),0)</f>
        <v/>
      </c>
      <c r="J91" s="56" t="str">
        <f>IFERROR(VLOOKUP(J172,[1]DAY!$A$2:$E$3000,5,0),0)</f>
        <v/>
      </c>
      <c r="K91" s="56" t="str">
        <f>IFERROR(VLOOKUP(K172,[1]DAY!$A$2:$E$3000,5,0),0)</f>
        <v/>
      </c>
      <c r="L91" s="56" t="str">
        <f>IFERROR(VLOOKUP(L172,[1]DAY!$A$2:$E$3000,5,0),0)</f>
        <v/>
      </c>
      <c r="M91" s="56" t="str">
        <f>IFERROR(VLOOKUP(M172,[1]DAY!$A$2:$E$3000,5,0),0)</f>
        <v/>
      </c>
      <c r="N91" s="56" t="str">
        <f>IFERROR(VLOOKUP(N172,[1]DAY!$A$2:$E$3000,5,0),0)</f>
        <v/>
      </c>
      <c r="O91" s="56" t="str">
        <f>IFERROR(VLOOKUP(O172,[1]DAY!$A$2:$E$3000,5,0),0)</f>
        <v/>
      </c>
      <c r="P91" s="56" t="str">
        <f>IFERROR(VLOOKUP(P172,[1]DAY!$A$2:$E$3000,5,0),0)</f>
        <v/>
      </c>
      <c r="Q91" s="56" t="str">
        <f>IFERROR(VLOOKUP(Q172,[1]DAY!$A$2:$E$3000,5,0),0)</f>
        <v/>
      </c>
      <c r="R91" s="56" t="str">
        <f>IFERROR(VLOOKUP(R172,[1]DAY!$A$2:$E$3000,5,0),0)</f>
        <v/>
      </c>
      <c r="S91" s="56" t="str">
        <f>IFERROR(VLOOKUP(S172,[1]DAY!$A$2:$E$3000,5,0),0)</f>
        <v/>
      </c>
      <c r="T91" s="56" t="str">
        <f>IFERROR(VLOOKUP(T172,[1]DAY!$A$2:$E$3000,5,0),0)</f>
        <v>春分の日</v>
      </c>
      <c r="U91" s="56" t="str">
        <f>IFERROR(VLOOKUP(U172,[1]DAY!$A$2:$E$3000,5,0),0)</f>
        <v/>
      </c>
      <c r="V91" s="56" t="str">
        <f>IFERROR(VLOOKUP(V172,[1]DAY!$A$2:$E$3000,5,0),0)</f>
        <v/>
      </c>
      <c r="W91" s="56" t="str">
        <f>IFERROR(VLOOKUP(W172,[1]DAY!$A$2:$E$3000,5,0),0)</f>
        <v/>
      </c>
      <c r="X91" s="56" t="str">
        <f>IFERROR(VLOOKUP(X172,[1]DAY!$A$2:$E$3000,5,0),0)</f>
        <v/>
      </c>
      <c r="Y91" s="56" t="str">
        <f>IFERROR(VLOOKUP(Y172,[1]DAY!$A$2:$E$3000,5,0),0)</f>
        <v/>
      </c>
      <c r="Z91" s="56" t="str">
        <f>IFERROR(VLOOKUP(Z172,[1]DAY!$A$2:$E$3000,5,0),0)</f>
        <v/>
      </c>
      <c r="AA91" s="56" t="str">
        <f>IFERROR(VLOOKUP(AA172,[1]DAY!$A$2:$E$3000,5,0),0)</f>
        <v/>
      </c>
      <c r="AB91" s="56" t="str">
        <f>IFERROR(VLOOKUP(AB172,[1]DAY!$A$2:$E$3000,5,0),0)</f>
        <v/>
      </c>
      <c r="AC91" s="56" t="str">
        <f>IFERROR(VLOOKUP(AC172,[1]DAY!$A$2:$E$3000,5,0),0)</f>
        <v/>
      </c>
      <c r="AD91" s="56" t="str">
        <f>IFERROR(VLOOKUP(AD172,[1]DAY!$A$2:$E$3000,5,0),0)</f>
        <v/>
      </c>
      <c r="AE91" s="146"/>
      <c r="AF91" s="165"/>
      <c r="AG91" s="181"/>
      <c r="AH91" s="146"/>
      <c r="AI91" s="165"/>
      <c r="AJ91" s="181"/>
      <c r="AM91" s="214"/>
      <c r="AN91" s="214"/>
      <c r="AQ91" s="60">
        <f>IFERROR(VLOOKUP(AQ173,[1]DAY!$A$2:$E$744,4,0),0)</f>
        <v>0</v>
      </c>
    </row>
    <row r="92" spans="1:43" ht="27.75" customHeight="1">
      <c r="A92" s="15"/>
      <c r="B92" s="36" t="s">
        <v>49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147">
        <f>IF(COUNT(C92:AD92)=0,+(COUNTIF(C92:AD92,"作業"))+(COUNTIF(C92:AD92,"休日")),"")</f>
        <v>0</v>
      </c>
      <c r="AF92" s="166">
        <f>IF(+COUNT(C92:AD92)=0,(COUNTIF(C92:AD92,"休日")),"")</f>
        <v>0</v>
      </c>
      <c r="AG92" s="182">
        <f>IFERROR(IF(COUNTA(C92:AD92)=0,0,IF(COUNTA(C92:AD92)&lt;28,$F$150,IF(AM93&gt;0.284,$F$148,$F$149))),0)</f>
        <v>0</v>
      </c>
      <c r="AH92" s="147">
        <f>IF(COUNT(C93:AD93)=0,+(COUNTIF(C93:AD93,"作業"))+(COUNTIF(C93:AD93,"休日")),"")</f>
        <v>0</v>
      </c>
      <c r="AI92" s="166">
        <f>IF(COUNT(C93:AD93)=0,(COUNTIF(C93:AD93,"休日")),"")</f>
        <v>0</v>
      </c>
      <c r="AJ92" s="182">
        <f>IFERROR(IF(COUNTA(C93:AD93)=0,0,IF(COUNTA(C93:AD93)&lt;28,$F$150,IF(AN93&gt;0.284,$F$146,$F$147))),0)</f>
        <v>0</v>
      </c>
      <c r="AL92" s="6"/>
      <c r="AM92" s="218"/>
      <c r="AN92" s="218"/>
      <c r="AQ92" s="135">
        <f>IFERROR(VLOOKUP(AQ173,[1]DAY!$A$2:$E$744,5,0),0)</f>
        <v>0</v>
      </c>
    </row>
    <row r="93" spans="1:43" ht="27.75" customHeight="1">
      <c r="A93" s="16"/>
      <c r="B93" s="37" t="s">
        <v>51</v>
      </c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148">
        <f>IFERROR(AM93,0)</f>
        <v>0</v>
      </c>
      <c r="AF93" s="167"/>
      <c r="AG93" s="183"/>
      <c r="AH93" s="148">
        <f>IFERROR(AN93,0)</f>
        <v>0</v>
      </c>
      <c r="AI93" s="167"/>
      <c r="AJ93" s="183"/>
      <c r="AM93" s="217" t="e">
        <f>ROUND(AF92/AE92,3)</f>
        <v>#DIV/0!</v>
      </c>
      <c r="AN93" s="220" t="e">
        <f>ROUND(AI92/AH92,3)</f>
        <v>#DIV/0!</v>
      </c>
      <c r="AQ93" s="223">
        <f>IFERROR(VLOOKUP(AQ173,[1]DAY!$A$2:$E$744,6,0),0)</f>
        <v>0</v>
      </c>
    </row>
    <row r="94" spans="1:43" ht="27.75" customHeight="1">
      <c r="A94" s="14" t="s">
        <v>32</v>
      </c>
      <c r="B94" s="32" t="s">
        <v>31</v>
      </c>
      <c r="C94" s="53">
        <f>IFERROR(VLOOKUP(C173,[1]DAY!$A$2:$E$3000,2,0),0)</f>
        <v>3</v>
      </c>
      <c r="D94" s="53">
        <f>IFERROR(VLOOKUP(D173,[1]DAY!$A$2:$E$744,2,0),0)</f>
        <v>4</v>
      </c>
      <c r="E94" s="53">
        <f>IFERROR(VLOOKUP(E173,[1]DAY!$A$2:$E$744,2,0),0)</f>
        <v>4</v>
      </c>
      <c r="F94" s="53">
        <f>IFERROR(VLOOKUP(F173,[1]DAY!$A$2:$E$744,2,0),0)</f>
        <v>4</v>
      </c>
      <c r="G94" s="53">
        <f>IFERROR(VLOOKUP(G173,[1]DAY!$A$2:$E$744,2,0),0)</f>
        <v>4</v>
      </c>
      <c r="H94" s="53">
        <f>IFERROR(VLOOKUP(H173,[1]DAY!$A$2:$E$744,2,0),0)</f>
        <v>4</v>
      </c>
      <c r="I94" s="53">
        <f>IFERROR(VLOOKUP(I173,[1]DAY!$A$2:$E$744,2,0),0)</f>
        <v>4</v>
      </c>
      <c r="J94" s="53">
        <f>IFERROR(VLOOKUP(J173,[1]DAY!$A$2:$E$744,2,0),0)</f>
        <v>4</v>
      </c>
      <c r="K94" s="53">
        <f>IFERROR(VLOOKUP(K173,[1]DAY!$A$2:$E$744,2,0),0)</f>
        <v>4</v>
      </c>
      <c r="L94" s="53">
        <f>IFERROR(VLOOKUP(L173,[1]DAY!$A$2:$E$744,2,0),0)</f>
        <v>4</v>
      </c>
      <c r="M94" s="53">
        <f>IFERROR(VLOOKUP(M173,[1]DAY!$A$2:$E$744,2,0),0)</f>
        <v>4</v>
      </c>
      <c r="N94" s="53">
        <f>IFERROR(VLOOKUP(N173,[1]DAY!$A$2:$E$744,2,0),0)</f>
        <v>4</v>
      </c>
      <c r="O94" s="53">
        <f>IFERROR(VLOOKUP(O173,[1]DAY!$A$2:$E$744,2,0),0)</f>
        <v>4</v>
      </c>
      <c r="P94" s="53">
        <f>IFERROR(VLOOKUP(P173,[1]DAY!$A$2:$E$744,2,0),0)</f>
        <v>4</v>
      </c>
      <c r="Q94" s="53">
        <f>IFERROR(VLOOKUP(Q173,[1]DAY!$A$2:$E$744,2,0),0)</f>
        <v>4</v>
      </c>
      <c r="R94" s="53">
        <f>IFERROR(VLOOKUP(R173,[1]DAY!$A$2:$E$744,2,0),0)</f>
        <v>4</v>
      </c>
      <c r="S94" s="53">
        <f>IFERROR(VLOOKUP(S173,[1]DAY!$A$2:$E$744,2,0),0)</f>
        <v>4</v>
      </c>
      <c r="T94" s="53">
        <f>IFERROR(VLOOKUP(T173,[1]DAY!$A$2:$E$744,2,0),0)</f>
        <v>4</v>
      </c>
      <c r="U94" s="53">
        <f>IFERROR(VLOOKUP(U173,[1]DAY!$A$2:$E$744,2,0),0)</f>
        <v>4</v>
      </c>
      <c r="V94" s="53">
        <f>IFERROR(VLOOKUP(V173,[1]DAY!$A$2:$E$744,2,0),0)</f>
        <v>4</v>
      </c>
      <c r="W94" s="53">
        <f>IFERROR(VLOOKUP(W173,[1]DAY!$A$2:$E$744,2,0),0)</f>
        <v>4</v>
      </c>
      <c r="X94" s="53">
        <f>IFERROR(VLOOKUP(X173,[1]DAY!$A$2:$E$744,2,0),0)</f>
        <v>4</v>
      </c>
      <c r="Y94" s="53">
        <f>IFERROR(VLOOKUP(Y173,[1]DAY!$A$2:$E$744,2,0),0)</f>
        <v>4</v>
      </c>
      <c r="Z94" s="53">
        <f>IFERROR(VLOOKUP(Z173,[1]DAY!$A$2:$E$744,2,0),0)</f>
        <v>4</v>
      </c>
      <c r="AA94" s="53">
        <f>IFERROR(VLOOKUP(AA173,[1]DAY!$A$2:$E$744,2,0),0)</f>
        <v>4</v>
      </c>
      <c r="AB94" s="53">
        <f>IFERROR(VLOOKUP(AB173,[1]DAY!$A$2:$E$744,2,0),0)</f>
        <v>4</v>
      </c>
      <c r="AC94" s="53">
        <f>IFERROR(VLOOKUP(AC173,[1]DAY!$A$2:$E$744,2,0),0)</f>
        <v>4</v>
      </c>
      <c r="AD94" s="53">
        <f>IFERROR(VLOOKUP(AD173,[1]DAY!$A$2:$E$744,2,0),0)</f>
        <v>4</v>
      </c>
      <c r="AE94" s="149" t="s">
        <v>68</v>
      </c>
      <c r="AF94" s="168" t="s">
        <v>77</v>
      </c>
      <c r="AG94" s="180" t="s">
        <v>79</v>
      </c>
      <c r="AH94" s="145" t="s">
        <v>68</v>
      </c>
      <c r="AI94" s="164" t="s">
        <v>80</v>
      </c>
      <c r="AJ94" s="180" t="s">
        <v>79</v>
      </c>
      <c r="AK94" s="6"/>
      <c r="AM94" s="218"/>
      <c r="AN94" s="218"/>
      <c r="AQ94" s="226">
        <f>IFERROR(VLOOKUP(AQ173,[1]DAY!$A$2:$E$744,7,0),0)</f>
        <v>0</v>
      </c>
    </row>
    <row r="95" spans="1:43" ht="27.75" customHeight="1">
      <c r="A95" s="15"/>
      <c r="B95" s="33" t="s">
        <v>45</v>
      </c>
      <c r="C95" s="54">
        <f>IFERROR(VLOOKUP(C173,[1]DAY!$A$2:$E$3000,3,0),0)</f>
        <v>31</v>
      </c>
      <c r="D95" s="54">
        <f>IFERROR(VLOOKUP(D173,[1]DAY!$A$2:$E$744,3,0),0)</f>
        <v>1</v>
      </c>
      <c r="E95" s="54">
        <f>IFERROR(VLOOKUP(E173,[1]DAY!$A$2:$E$744,3,0),0)</f>
        <v>2</v>
      </c>
      <c r="F95" s="54">
        <f>IFERROR(VLOOKUP(F173,[1]DAY!$A$2:$E$744,3,0),0)</f>
        <v>3</v>
      </c>
      <c r="G95" s="54">
        <f>IFERROR(VLOOKUP(G173,[1]DAY!$A$2:$E$744,3,0),0)</f>
        <v>4</v>
      </c>
      <c r="H95" s="54">
        <f>IFERROR(VLOOKUP(H173,[1]DAY!$A$2:$E$744,3,0),0)</f>
        <v>5</v>
      </c>
      <c r="I95" s="54">
        <f>IFERROR(VLOOKUP(I173,[1]DAY!$A$2:$E$744,3,0),0)</f>
        <v>6</v>
      </c>
      <c r="J95" s="54">
        <f>IFERROR(VLOOKUP(J173,[1]DAY!$A$2:$E$744,3,0),0)</f>
        <v>7</v>
      </c>
      <c r="K95" s="54">
        <f>IFERROR(VLOOKUP(K173,[1]DAY!$A$2:$E$744,3,0),0)</f>
        <v>8</v>
      </c>
      <c r="L95" s="54">
        <f>IFERROR(VLOOKUP(L173,[1]DAY!$A$2:$E$744,3,0),0)</f>
        <v>9</v>
      </c>
      <c r="M95" s="54">
        <f>IFERROR(VLOOKUP(M173,[1]DAY!$A$2:$E$744,3,0),0)</f>
        <v>10</v>
      </c>
      <c r="N95" s="54">
        <f>IFERROR(VLOOKUP(N173,[1]DAY!$A$2:$E$744,3,0),0)</f>
        <v>11</v>
      </c>
      <c r="O95" s="54">
        <f>IFERROR(VLOOKUP(O173,[1]DAY!$A$2:$E$744,3,0),0)</f>
        <v>12</v>
      </c>
      <c r="P95" s="54">
        <f>IFERROR(VLOOKUP(P173,[1]DAY!$A$2:$E$744,3,0),0)</f>
        <v>13</v>
      </c>
      <c r="Q95" s="54">
        <f>IFERROR(VLOOKUP(Q173,[1]DAY!$A$2:$E$744,3,0),0)</f>
        <v>14</v>
      </c>
      <c r="R95" s="54">
        <f>IFERROR(VLOOKUP(R173,[1]DAY!$A$2:$E$744,3,0),0)</f>
        <v>15</v>
      </c>
      <c r="S95" s="54">
        <f>IFERROR(VLOOKUP(S173,[1]DAY!$A$2:$E$744,3,0),0)</f>
        <v>16</v>
      </c>
      <c r="T95" s="54">
        <f>IFERROR(VLOOKUP(T173,[1]DAY!$A$2:$E$744,3,0),0)</f>
        <v>17</v>
      </c>
      <c r="U95" s="54">
        <f>IFERROR(VLOOKUP(U173,[1]DAY!$A$2:$E$744,3,0),0)</f>
        <v>18</v>
      </c>
      <c r="V95" s="54">
        <f>IFERROR(VLOOKUP(V173,[1]DAY!$A$2:$E$744,3,0),0)</f>
        <v>19</v>
      </c>
      <c r="W95" s="54">
        <f>IFERROR(VLOOKUP(W173,[1]DAY!$A$2:$E$744,3,0),0)</f>
        <v>20</v>
      </c>
      <c r="X95" s="54">
        <f>IFERROR(VLOOKUP(X173,[1]DAY!$A$2:$E$744,3,0),0)</f>
        <v>21</v>
      </c>
      <c r="Y95" s="54">
        <f>IFERROR(VLOOKUP(Y173,[1]DAY!$A$2:$E$744,3,0),0)</f>
        <v>22</v>
      </c>
      <c r="Z95" s="54">
        <f>IFERROR(VLOOKUP(Z173,[1]DAY!$A$2:$E$744,3,0),0)</f>
        <v>23</v>
      </c>
      <c r="AA95" s="54">
        <f>IFERROR(VLOOKUP(AA173,[1]DAY!$A$2:$E$744,3,0),0)</f>
        <v>24</v>
      </c>
      <c r="AB95" s="54">
        <f>IFERROR(VLOOKUP(AB173,[1]DAY!$A$2:$E$744,3,0),0)</f>
        <v>25</v>
      </c>
      <c r="AC95" s="54">
        <f>IFERROR(VLOOKUP(AC173,[1]DAY!$A$2:$E$744,3,0),0)</f>
        <v>26</v>
      </c>
      <c r="AD95" s="134">
        <f>IFERROR(VLOOKUP(AD173,[1]DAY!$A$2:$E$744,3,0),0)</f>
        <v>27</v>
      </c>
      <c r="AE95" s="146"/>
      <c r="AF95" s="165"/>
      <c r="AG95" s="180"/>
      <c r="AH95" s="146"/>
      <c r="AI95" s="165"/>
      <c r="AJ95" s="180"/>
      <c r="AM95" s="218"/>
      <c r="AN95" s="218"/>
      <c r="AQ95" s="30">
        <f>IFERROR(VLOOKUP(AQ174,[1]DAY!$A$2:$E$744,2,0),0)</f>
        <v>0</v>
      </c>
    </row>
    <row r="96" spans="1:43" ht="27.75" customHeight="1">
      <c r="A96" s="15"/>
      <c r="B96" s="34" t="s">
        <v>46</v>
      </c>
      <c r="C96" s="55" t="str">
        <f>IFERROR(VLOOKUP(C173,[1]DAY!$A$2:$E$3000,4,0),0)</f>
        <v>月</v>
      </c>
      <c r="D96" s="55" t="str">
        <f>IFERROR(VLOOKUP(D173,[1]DAY!$A$2:$E$3000,4,0),0)</f>
        <v>火</v>
      </c>
      <c r="E96" s="55" t="str">
        <f>IFERROR(VLOOKUP(E173,[1]DAY!$A$2:$E$3000,4,0),0)</f>
        <v>水</v>
      </c>
      <c r="F96" s="55" t="str">
        <f>IFERROR(VLOOKUP(F173,[1]DAY!$A$2:$E$3000,4,0),0)</f>
        <v>木</v>
      </c>
      <c r="G96" s="55" t="str">
        <f>IFERROR(VLOOKUP(G173,[1]DAY!$A$2:$E$3000,4,0),0)</f>
        <v>金</v>
      </c>
      <c r="H96" s="55" t="str">
        <f>IFERROR(VLOOKUP(H173,[1]DAY!$A$2:$E$3000,4,0),0)</f>
        <v>土</v>
      </c>
      <c r="I96" s="55" t="str">
        <f>IFERROR(VLOOKUP(I173,[1]DAY!$A$2:$E$3000,4,0),0)</f>
        <v>日</v>
      </c>
      <c r="J96" s="55" t="str">
        <f>IFERROR(VLOOKUP(J173,[1]DAY!$A$2:$E$3000,4,0),0)</f>
        <v>月</v>
      </c>
      <c r="K96" s="55" t="str">
        <f>IFERROR(VLOOKUP(K173,[1]DAY!$A$2:$E$3000,4,0),0)</f>
        <v>火</v>
      </c>
      <c r="L96" s="55" t="str">
        <f>IFERROR(VLOOKUP(L173,[1]DAY!$A$2:$E$3000,4,0),0)</f>
        <v>水</v>
      </c>
      <c r="M96" s="55" t="str">
        <f>IFERROR(VLOOKUP(M173,[1]DAY!$A$2:$E$3000,4,0),0)</f>
        <v>木</v>
      </c>
      <c r="N96" s="55" t="str">
        <f>IFERROR(VLOOKUP(N173,[1]DAY!$A$2:$E$3000,4,0),0)</f>
        <v>金</v>
      </c>
      <c r="O96" s="55" t="str">
        <f>IFERROR(VLOOKUP(O173,[1]DAY!$A$2:$E$3000,4,0),0)</f>
        <v>土</v>
      </c>
      <c r="P96" s="55" t="str">
        <f>IFERROR(VLOOKUP(P173,[1]DAY!$A$2:$E$3000,4,0),0)</f>
        <v>日</v>
      </c>
      <c r="Q96" s="55" t="str">
        <f>IFERROR(VLOOKUP(Q173,[1]DAY!$A$2:$E$3000,4,0),0)</f>
        <v>月</v>
      </c>
      <c r="R96" s="55" t="str">
        <f>IFERROR(VLOOKUP(R173,[1]DAY!$A$2:$E$3000,4,0),0)</f>
        <v>火</v>
      </c>
      <c r="S96" s="55" t="str">
        <f>IFERROR(VLOOKUP(S173,[1]DAY!$A$2:$E$3000,4,0),0)</f>
        <v>水</v>
      </c>
      <c r="T96" s="55" t="str">
        <f>IFERROR(VLOOKUP(T173,[1]DAY!$A$2:$E$3000,4,0),0)</f>
        <v>木</v>
      </c>
      <c r="U96" s="55" t="str">
        <f>IFERROR(VLOOKUP(U173,[1]DAY!$A$2:$E$3000,4,0),0)</f>
        <v>金</v>
      </c>
      <c r="V96" s="55" t="str">
        <f>IFERROR(VLOOKUP(V173,[1]DAY!$A$2:$E$3000,4,0),0)</f>
        <v>土</v>
      </c>
      <c r="W96" s="55" t="str">
        <f>IFERROR(VLOOKUP(W173,[1]DAY!$A$2:$E$3000,4,0),0)</f>
        <v>日</v>
      </c>
      <c r="X96" s="55" t="str">
        <f>IFERROR(VLOOKUP(X173,[1]DAY!$A$2:$E$3000,4,0),0)</f>
        <v>月</v>
      </c>
      <c r="Y96" s="55" t="str">
        <f>IFERROR(VLOOKUP(Y173,[1]DAY!$A$2:$E$3000,4,0),0)</f>
        <v>火</v>
      </c>
      <c r="Z96" s="55" t="str">
        <f>IFERROR(VLOOKUP(Z173,[1]DAY!$A$2:$E$3000,4,0),0)</f>
        <v>水</v>
      </c>
      <c r="AA96" s="55" t="str">
        <f>IFERROR(VLOOKUP(AA173,[1]DAY!$A$2:$E$3000,4,0),0)</f>
        <v>木</v>
      </c>
      <c r="AB96" s="55" t="str">
        <f>IFERROR(VLOOKUP(AB173,[1]DAY!$A$2:$E$3000,4,0),0)</f>
        <v>金</v>
      </c>
      <c r="AC96" s="55" t="str">
        <f>IFERROR(VLOOKUP(AC173,[1]DAY!$A$2:$E$3000,4,0),0)</f>
        <v>土</v>
      </c>
      <c r="AD96" s="55" t="str">
        <f>IFERROR(VLOOKUP(AD173,[1]DAY!$A$2:$E$3000,4,0),0)</f>
        <v>日</v>
      </c>
      <c r="AE96" s="146"/>
      <c r="AF96" s="165"/>
      <c r="AG96" s="180"/>
      <c r="AH96" s="146"/>
      <c r="AI96" s="165"/>
      <c r="AJ96" s="180"/>
      <c r="AM96" s="218"/>
      <c r="AN96" s="218"/>
      <c r="AQ96" s="60">
        <f>IFERROR(VLOOKUP(AQ174,[1]DAY!$A$2:$E$744,3,0),0)</f>
        <v>0</v>
      </c>
    </row>
    <row r="97" spans="1:43" ht="89.25" customHeight="1">
      <c r="A97" s="15"/>
      <c r="B97" s="35" t="s">
        <v>47</v>
      </c>
      <c r="C97" s="56" t="str">
        <f>IFERROR(VLOOKUP(C173,[1]DAY!$A$2:$E$3000,5,0),0)</f>
        <v/>
      </c>
      <c r="D97" s="56" t="str">
        <f>IFERROR(VLOOKUP(D173,[1]DAY!$A$2:$E$3000,5,0),0)</f>
        <v/>
      </c>
      <c r="E97" s="56" t="str">
        <f>IFERROR(VLOOKUP(E173,[1]DAY!$A$2:$E$3000,5,0),0)</f>
        <v/>
      </c>
      <c r="F97" s="56" t="str">
        <f>IFERROR(VLOOKUP(F173,[1]DAY!$A$2:$E$3000,5,0),0)</f>
        <v/>
      </c>
      <c r="G97" s="56" t="str">
        <f>IFERROR(VLOOKUP(G173,[1]DAY!$A$2:$E$3000,5,0),0)</f>
        <v/>
      </c>
      <c r="H97" s="56" t="str">
        <f>IFERROR(VLOOKUP(H173,[1]DAY!$A$2:$E$3000,5,0),0)</f>
        <v/>
      </c>
      <c r="I97" s="56" t="str">
        <f>IFERROR(VLOOKUP(I173,[1]DAY!$A$2:$E$3000,5,0),0)</f>
        <v/>
      </c>
      <c r="J97" s="56" t="str">
        <f>IFERROR(VLOOKUP(J173,[1]DAY!$A$2:$E$3000,5,0),0)</f>
        <v/>
      </c>
      <c r="K97" s="56" t="str">
        <f>IFERROR(VLOOKUP(K173,[1]DAY!$A$2:$E$3000,5,0),0)</f>
        <v/>
      </c>
      <c r="L97" s="56" t="str">
        <f>IFERROR(VLOOKUP(L173,[1]DAY!$A$2:$E$3000,5,0),0)</f>
        <v/>
      </c>
      <c r="M97" s="56" t="str">
        <f>IFERROR(VLOOKUP(M173,[1]DAY!$A$2:$E$3000,5,0),0)</f>
        <v/>
      </c>
      <c r="N97" s="56" t="str">
        <f>IFERROR(VLOOKUP(N173,[1]DAY!$A$2:$E$3000,5,0),0)</f>
        <v/>
      </c>
      <c r="O97" s="56" t="str">
        <f>IFERROR(VLOOKUP(O173,[1]DAY!$A$2:$E$3000,5,0),0)</f>
        <v/>
      </c>
      <c r="P97" s="56" t="str">
        <f>IFERROR(VLOOKUP(P173,[1]DAY!$A$2:$E$3000,5,0),0)</f>
        <v/>
      </c>
      <c r="Q97" s="56" t="str">
        <f>IFERROR(VLOOKUP(Q173,[1]DAY!$A$2:$E$3000,5,0),0)</f>
        <v/>
      </c>
      <c r="R97" s="56" t="str">
        <f>IFERROR(VLOOKUP(R173,[1]DAY!$A$2:$E$3000,5,0),0)</f>
        <v/>
      </c>
      <c r="S97" s="56" t="str">
        <f>IFERROR(VLOOKUP(S173,[1]DAY!$A$2:$E$3000,5,0),0)</f>
        <v/>
      </c>
      <c r="T97" s="56" t="str">
        <f>IFERROR(VLOOKUP(T173,[1]DAY!$A$2:$E$3000,5,0),0)</f>
        <v/>
      </c>
      <c r="U97" s="56" t="str">
        <f>IFERROR(VLOOKUP(U173,[1]DAY!$A$2:$E$3000,5,0),0)</f>
        <v/>
      </c>
      <c r="V97" s="56" t="str">
        <f>IFERROR(VLOOKUP(V173,[1]DAY!$A$2:$E$3000,5,0),0)</f>
        <v/>
      </c>
      <c r="W97" s="56" t="str">
        <f>IFERROR(VLOOKUP(W173,[1]DAY!$A$2:$E$3000,5,0),0)</f>
        <v/>
      </c>
      <c r="X97" s="56" t="str">
        <f>IFERROR(VLOOKUP(X173,[1]DAY!$A$2:$E$3000,5,0),0)</f>
        <v/>
      </c>
      <c r="Y97" s="56" t="str">
        <f>IFERROR(VLOOKUP(Y173,[1]DAY!$A$2:$E$3000,5,0),0)</f>
        <v/>
      </c>
      <c r="Z97" s="56" t="str">
        <f>IFERROR(VLOOKUP(Z173,[1]DAY!$A$2:$E$3000,5,0),0)</f>
        <v/>
      </c>
      <c r="AA97" s="56" t="str">
        <f>IFERROR(VLOOKUP(AA173,[1]DAY!$A$2:$E$3000,5,0),0)</f>
        <v/>
      </c>
      <c r="AB97" s="56" t="str">
        <f>IFERROR(VLOOKUP(AB173,[1]DAY!$A$2:$E$3000,5,0),0)</f>
        <v/>
      </c>
      <c r="AC97" s="56" t="str">
        <f>IFERROR(VLOOKUP(AC173,[1]DAY!$A$2:$E$3000,5,0),0)</f>
        <v/>
      </c>
      <c r="AD97" s="135" t="str">
        <f>IFERROR(VLOOKUP(AD173,[1]DAY!$A$2:$E$3000,5,0),0)</f>
        <v/>
      </c>
      <c r="AE97" s="146"/>
      <c r="AF97" s="165"/>
      <c r="AG97" s="181"/>
      <c r="AH97" s="146"/>
      <c r="AI97" s="165"/>
      <c r="AJ97" s="181"/>
      <c r="AM97" s="214"/>
      <c r="AN97" s="214"/>
      <c r="AQ97" s="60">
        <f>IFERROR(VLOOKUP(AQ174,[1]DAY!$A$2:$E$744,4,0),0)</f>
        <v>0</v>
      </c>
    </row>
    <row r="98" spans="1:43" ht="27.75" customHeight="1">
      <c r="A98" s="15"/>
      <c r="B98" s="36" t="s">
        <v>49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147">
        <f>IF(COUNT(C98:AD98)=0,+(COUNTIF(C98:AD98,"作業"))+(COUNTIF(C98:AD98,"休日")),"")</f>
        <v>0</v>
      </c>
      <c r="AF98" s="166">
        <f>IF(+COUNT(C98:AD98)=0,(COUNTIF(C98:AD98,"休日")),"")</f>
        <v>0</v>
      </c>
      <c r="AG98" s="182">
        <f>IFERROR(IF(COUNTA(C98:AD98)=0,0,IF(COUNTA(C98:AD98)&lt;28,$F$150,IF(AM99&gt;0.284,$F$148,$F$149))),0)</f>
        <v>0</v>
      </c>
      <c r="AH98" s="147">
        <f>IF(COUNT(C99:AD99)=0,+(COUNTIF(C99:AD99,"作業"))+(COUNTIF(C99:AD99,"休日")),"")</f>
        <v>0</v>
      </c>
      <c r="AI98" s="166">
        <f>IF(COUNT(C99:AD99)=0,(COUNTIF(C99:AD99,"休日")),"")</f>
        <v>0</v>
      </c>
      <c r="AJ98" s="182">
        <f>IFERROR(IF(COUNTA(C99:AD99)=0,0,IF(COUNTA(C99:AD99)&lt;28,$F$150,IF(AN99&gt;0.284,$F$146,$F$147))),0)</f>
        <v>0</v>
      </c>
      <c r="AL98" s="6"/>
      <c r="AM98" s="218"/>
      <c r="AN98" s="218"/>
      <c r="AQ98" s="135">
        <f>IFERROR(VLOOKUP(AQ174,[1]DAY!$A$2:$E$744,5,0),0)</f>
        <v>0</v>
      </c>
    </row>
    <row r="99" spans="1:43" ht="27.75" customHeight="1">
      <c r="A99" s="16"/>
      <c r="B99" s="37" t="s">
        <v>51</v>
      </c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148">
        <f>IFERROR(AM99,0)</f>
        <v>0</v>
      </c>
      <c r="AF99" s="167"/>
      <c r="AG99" s="183"/>
      <c r="AH99" s="148">
        <f>IFERROR(AN99,0)</f>
        <v>0</v>
      </c>
      <c r="AI99" s="167"/>
      <c r="AJ99" s="183"/>
      <c r="AM99" s="217" t="e">
        <f>ROUND(AF98/AE98,3)</f>
        <v>#DIV/0!</v>
      </c>
      <c r="AN99" s="220" t="e">
        <f>ROUND(AI98/AH98,3)</f>
        <v>#DIV/0!</v>
      </c>
      <c r="AQ99" s="223">
        <f>IFERROR(VLOOKUP(AQ174,[1]DAY!$A$2:$E$744,6,0),0)</f>
        <v>0</v>
      </c>
    </row>
    <row r="100" spans="1:43" ht="27.75" customHeight="1">
      <c r="A100" s="14" t="s">
        <v>33</v>
      </c>
      <c r="B100" s="32" t="s">
        <v>31</v>
      </c>
      <c r="C100" s="53">
        <f>IFERROR(VLOOKUP(C174,[1]DAY!$A$2:$E$3000,2,0),0)</f>
        <v>4</v>
      </c>
      <c r="D100" s="53">
        <f>IFERROR(VLOOKUP(D174,[1]DAY!$A$2:$E$744,2,0),0)</f>
        <v>4</v>
      </c>
      <c r="E100" s="53">
        <f>IFERROR(VLOOKUP(E174,[1]DAY!$A$2:$E$744,2,0),0)</f>
        <v>4</v>
      </c>
      <c r="F100" s="53">
        <f>IFERROR(VLOOKUP(F174,[1]DAY!$A$2:$E$744,2,0),0)</f>
        <v>5</v>
      </c>
      <c r="G100" s="53">
        <f>IFERROR(VLOOKUP(G174,[1]DAY!$A$2:$E$744,2,0),0)</f>
        <v>5</v>
      </c>
      <c r="H100" s="53">
        <f>IFERROR(VLOOKUP(H174,[1]DAY!$A$2:$E$744,2,0),0)</f>
        <v>5</v>
      </c>
      <c r="I100" s="53">
        <f>IFERROR(VLOOKUP(I174,[1]DAY!$A$2:$E$744,2,0),0)</f>
        <v>5</v>
      </c>
      <c r="J100" s="53">
        <f>IFERROR(VLOOKUP(J174,[1]DAY!$A$2:$E$744,2,0),0)</f>
        <v>5</v>
      </c>
      <c r="K100" s="53">
        <f>IFERROR(VLOOKUP(K174,[1]DAY!$A$2:$E$744,2,0),0)</f>
        <v>5</v>
      </c>
      <c r="L100" s="53">
        <f>IFERROR(VLOOKUP(L174,[1]DAY!$A$2:$E$744,2,0),0)</f>
        <v>5</v>
      </c>
      <c r="M100" s="53">
        <f>IFERROR(VLOOKUP(M174,[1]DAY!$A$2:$E$744,2,0),0)</f>
        <v>5</v>
      </c>
      <c r="N100" s="53">
        <f>IFERROR(VLOOKUP(N174,[1]DAY!$A$2:$E$744,2,0),0)</f>
        <v>5</v>
      </c>
      <c r="O100" s="53">
        <f>IFERROR(VLOOKUP(O174,[1]DAY!$A$2:$E$744,2,0),0)</f>
        <v>5</v>
      </c>
      <c r="P100" s="53">
        <f>IFERROR(VLOOKUP(P174,[1]DAY!$A$2:$E$744,2,0),0)</f>
        <v>5</v>
      </c>
      <c r="Q100" s="53">
        <f>IFERROR(VLOOKUP(Q174,[1]DAY!$A$2:$E$744,2,0),0)</f>
        <v>5</v>
      </c>
      <c r="R100" s="53">
        <f>IFERROR(VLOOKUP(R174,[1]DAY!$A$2:$E$744,2,0),0)</f>
        <v>5</v>
      </c>
      <c r="S100" s="53">
        <f>IFERROR(VLOOKUP(S174,[1]DAY!$A$2:$E$744,2,0),0)</f>
        <v>5</v>
      </c>
      <c r="T100" s="53">
        <f>IFERROR(VLOOKUP(T174,[1]DAY!$A$2:$E$744,2,0),0)</f>
        <v>5</v>
      </c>
      <c r="U100" s="53">
        <f>IFERROR(VLOOKUP(U174,[1]DAY!$A$2:$E$744,2,0),0)</f>
        <v>5</v>
      </c>
      <c r="V100" s="53">
        <f>IFERROR(VLOOKUP(V174,[1]DAY!$A$2:$E$744,2,0),0)</f>
        <v>5</v>
      </c>
      <c r="W100" s="53">
        <f>IFERROR(VLOOKUP(W174,[1]DAY!$A$2:$E$744,2,0),0)</f>
        <v>5</v>
      </c>
      <c r="X100" s="53">
        <f>IFERROR(VLOOKUP(X174,[1]DAY!$A$2:$E$744,2,0),0)</f>
        <v>5</v>
      </c>
      <c r="Y100" s="53">
        <f>IFERROR(VLOOKUP(Y174,[1]DAY!$A$2:$E$744,2,0),0)</f>
        <v>5</v>
      </c>
      <c r="Z100" s="53">
        <f>IFERROR(VLOOKUP(Z174,[1]DAY!$A$2:$E$744,2,0),0)</f>
        <v>5</v>
      </c>
      <c r="AA100" s="53">
        <f>IFERROR(VLOOKUP(AA174,[1]DAY!$A$2:$E$744,2,0),0)</f>
        <v>5</v>
      </c>
      <c r="AB100" s="53">
        <f>IFERROR(VLOOKUP(AB174,[1]DAY!$A$2:$E$744,2,0),0)</f>
        <v>5</v>
      </c>
      <c r="AC100" s="53">
        <f>IFERROR(VLOOKUP(AC174,[1]DAY!$A$2:$E$744,2,0),0)</f>
        <v>5</v>
      </c>
      <c r="AD100" s="53">
        <f>IFERROR(VLOOKUP(AD174,[1]DAY!$A$2:$E$744,2,0),0)</f>
        <v>5</v>
      </c>
      <c r="AE100" s="149" t="s">
        <v>68</v>
      </c>
      <c r="AF100" s="168" t="s">
        <v>77</v>
      </c>
      <c r="AG100" s="180" t="s">
        <v>79</v>
      </c>
      <c r="AH100" s="145" t="s">
        <v>68</v>
      </c>
      <c r="AI100" s="164" t="s">
        <v>80</v>
      </c>
      <c r="AJ100" s="180" t="s">
        <v>79</v>
      </c>
      <c r="AK100" s="6"/>
      <c r="AM100" s="218"/>
      <c r="AN100" s="218"/>
      <c r="AQ100" s="224">
        <f>IFERROR(VLOOKUP(AQ174,[1]DAY!$A$2:$E$744,7,0),0)</f>
        <v>0</v>
      </c>
    </row>
    <row r="101" spans="1:43" ht="27.75" customHeight="1">
      <c r="A101" s="15"/>
      <c r="B101" s="33" t="s">
        <v>45</v>
      </c>
      <c r="C101" s="54">
        <f>IFERROR(VLOOKUP(C174,[1]DAY!$A$2:$E$3000,3,0),0)</f>
        <v>28</v>
      </c>
      <c r="D101" s="54">
        <f>IFERROR(VLOOKUP(D174,[1]DAY!$A$2:$E$744,3,0),0)</f>
        <v>29</v>
      </c>
      <c r="E101" s="54">
        <f>IFERROR(VLOOKUP(E174,[1]DAY!$A$2:$E$744,3,0),0)</f>
        <v>30</v>
      </c>
      <c r="F101" s="54">
        <f>IFERROR(VLOOKUP(F174,[1]DAY!$A$2:$E$744,3,0),0)</f>
        <v>1</v>
      </c>
      <c r="G101" s="54">
        <f>IFERROR(VLOOKUP(G174,[1]DAY!$A$2:$E$744,3,0),0)</f>
        <v>2</v>
      </c>
      <c r="H101" s="54">
        <f>IFERROR(VLOOKUP(H174,[1]DAY!$A$2:$E$744,3,0),0)</f>
        <v>3</v>
      </c>
      <c r="I101" s="54">
        <f>IFERROR(VLOOKUP(I174,[1]DAY!$A$2:$E$744,3,0),0)</f>
        <v>4</v>
      </c>
      <c r="J101" s="54">
        <f>IFERROR(VLOOKUP(J174,[1]DAY!$A$2:$E$744,3,0),0)</f>
        <v>5</v>
      </c>
      <c r="K101" s="54">
        <f>IFERROR(VLOOKUP(K174,[1]DAY!$A$2:$E$744,3,0),0)</f>
        <v>6</v>
      </c>
      <c r="L101" s="54">
        <f>IFERROR(VLOOKUP(L174,[1]DAY!$A$2:$E$744,3,0),0)</f>
        <v>7</v>
      </c>
      <c r="M101" s="54">
        <f>IFERROR(VLOOKUP(M174,[1]DAY!$A$2:$E$744,3,0),0)</f>
        <v>8</v>
      </c>
      <c r="N101" s="54">
        <f>IFERROR(VLOOKUP(N174,[1]DAY!$A$2:$E$744,3,0),0)</f>
        <v>9</v>
      </c>
      <c r="O101" s="54">
        <f>IFERROR(VLOOKUP(O174,[1]DAY!$A$2:$E$744,3,0),0)</f>
        <v>10</v>
      </c>
      <c r="P101" s="54">
        <f>IFERROR(VLOOKUP(P174,[1]DAY!$A$2:$E$744,3,0),0)</f>
        <v>11</v>
      </c>
      <c r="Q101" s="54">
        <f>IFERROR(VLOOKUP(Q174,[1]DAY!$A$2:$E$744,3,0),0)</f>
        <v>12</v>
      </c>
      <c r="R101" s="54">
        <f>IFERROR(VLOOKUP(R174,[1]DAY!$A$2:$E$744,3,0),0)</f>
        <v>13</v>
      </c>
      <c r="S101" s="54">
        <f>IFERROR(VLOOKUP(S174,[1]DAY!$A$2:$E$744,3,0),0)</f>
        <v>14</v>
      </c>
      <c r="T101" s="54">
        <f>IFERROR(VLOOKUP(T174,[1]DAY!$A$2:$E$744,3,0),0)</f>
        <v>15</v>
      </c>
      <c r="U101" s="54">
        <f>IFERROR(VLOOKUP(U174,[1]DAY!$A$2:$E$744,3,0),0)</f>
        <v>16</v>
      </c>
      <c r="V101" s="54">
        <f>IFERROR(VLOOKUP(V174,[1]DAY!$A$2:$E$744,3,0),0)</f>
        <v>17</v>
      </c>
      <c r="W101" s="54">
        <f>IFERROR(VLOOKUP(W174,[1]DAY!$A$2:$E$744,3,0),0)</f>
        <v>18</v>
      </c>
      <c r="X101" s="54">
        <f>IFERROR(VLOOKUP(X174,[1]DAY!$A$2:$E$744,3,0),0)</f>
        <v>19</v>
      </c>
      <c r="Y101" s="54">
        <f>IFERROR(VLOOKUP(Y174,[1]DAY!$A$2:$E$744,3,0),0)</f>
        <v>20</v>
      </c>
      <c r="Z101" s="54">
        <f>IFERROR(VLOOKUP(Z174,[1]DAY!$A$2:$E$744,3,0),0)</f>
        <v>21</v>
      </c>
      <c r="AA101" s="54">
        <f>IFERROR(VLOOKUP(AA174,[1]DAY!$A$2:$E$744,3,0),0)</f>
        <v>22</v>
      </c>
      <c r="AB101" s="54">
        <f>IFERROR(VLOOKUP(AB174,[1]DAY!$A$2:$E$744,3,0),0)</f>
        <v>23</v>
      </c>
      <c r="AC101" s="54">
        <f>IFERROR(VLOOKUP(AC174,[1]DAY!$A$2:$E$744,3,0),0)</f>
        <v>24</v>
      </c>
      <c r="AD101" s="134">
        <f>IFERROR(VLOOKUP(AD174,[1]DAY!$A$2:$E$744,3,0),0)</f>
        <v>25</v>
      </c>
      <c r="AE101" s="146"/>
      <c r="AF101" s="165"/>
      <c r="AG101" s="180"/>
      <c r="AH101" s="146"/>
      <c r="AI101" s="165"/>
      <c r="AJ101" s="180"/>
      <c r="AM101" s="218"/>
      <c r="AN101" s="218"/>
      <c r="AQ101" s="30">
        <f>IFERROR(VLOOKUP(AQ180,[1]DAY!$A$2:$E$744,2,0),0)</f>
        <v>0</v>
      </c>
    </row>
    <row r="102" spans="1:43" ht="27.75" customHeight="1">
      <c r="A102" s="15"/>
      <c r="B102" s="34" t="s">
        <v>46</v>
      </c>
      <c r="C102" s="55" t="str">
        <f>IFERROR(VLOOKUP(C174,[1]DAY!$A$2:$E$3000,4,0),0)</f>
        <v>月</v>
      </c>
      <c r="D102" s="55" t="str">
        <f>IFERROR(VLOOKUP(D174,[1]DAY!$A$2:$E$3000,4,0),0)</f>
        <v>火</v>
      </c>
      <c r="E102" s="55" t="str">
        <f>IFERROR(VLOOKUP(E174,[1]DAY!$A$2:$E$3000,4,0),0)</f>
        <v>水</v>
      </c>
      <c r="F102" s="55" t="str">
        <f>IFERROR(VLOOKUP(F174,[1]DAY!$A$2:$E$3000,4,0),0)</f>
        <v>木</v>
      </c>
      <c r="G102" s="55" t="str">
        <f>IFERROR(VLOOKUP(G174,[1]DAY!$A$2:$E$3000,4,0),0)</f>
        <v>金</v>
      </c>
      <c r="H102" s="55" t="str">
        <f>IFERROR(VLOOKUP(H174,[1]DAY!$A$2:$E$3000,4,0),0)</f>
        <v>土</v>
      </c>
      <c r="I102" s="55" t="str">
        <f>IFERROR(VLOOKUP(I174,[1]DAY!$A$2:$E$3000,4,0),0)</f>
        <v>日</v>
      </c>
      <c r="J102" s="55" t="str">
        <f>IFERROR(VLOOKUP(J174,[1]DAY!$A$2:$E$3000,4,0),0)</f>
        <v>月</v>
      </c>
      <c r="K102" s="55" t="str">
        <f>IFERROR(VLOOKUP(K174,[1]DAY!$A$2:$E$3000,4,0),0)</f>
        <v>火</v>
      </c>
      <c r="L102" s="55" t="str">
        <f>IFERROR(VLOOKUP(L174,[1]DAY!$A$2:$E$3000,4,0),0)</f>
        <v>水</v>
      </c>
      <c r="M102" s="55" t="str">
        <f>IFERROR(VLOOKUP(M174,[1]DAY!$A$2:$E$3000,4,0),0)</f>
        <v>木</v>
      </c>
      <c r="N102" s="55" t="str">
        <f>IFERROR(VLOOKUP(N174,[1]DAY!$A$2:$E$3000,4,0),0)</f>
        <v>金</v>
      </c>
      <c r="O102" s="55" t="str">
        <f>IFERROR(VLOOKUP(O174,[1]DAY!$A$2:$E$3000,4,0),0)</f>
        <v>土</v>
      </c>
      <c r="P102" s="55" t="str">
        <f>IFERROR(VLOOKUP(P174,[1]DAY!$A$2:$E$3000,4,0),0)</f>
        <v>日</v>
      </c>
      <c r="Q102" s="55" t="str">
        <f>IFERROR(VLOOKUP(Q174,[1]DAY!$A$2:$E$3000,4,0),0)</f>
        <v>月</v>
      </c>
      <c r="R102" s="55" t="str">
        <f>IFERROR(VLOOKUP(R174,[1]DAY!$A$2:$E$3000,4,0),0)</f>
        <v>火</v>
      </c>
      <c r="S102" s="55" t="str">
        <f>IFERROR(VLOOKUP(S174,[1]DAY!$A$2:$E$3000,4,0),0)</f>
        <v>水</v>
      </c>
      <c r="T102" s="55" t="str">
        <f>IFERROR(VLOOKUP(T174,[1]DAY!$A$2:$E$3000,4,0),0)</f>
        <v>木</v>
      </c>
      <c r="U102" s="55" t="str">
        <f>IFERROR(VLOOKUP(U174,[1]DAY!$A$2:$E$3000,4,0),0)</f>
        <v>金</v>
      </c>
      <c r="V102" s="55" t="str">
        <f>IFERROR(VLOOKUP(V174,[1]DAY!$A$2:$E$3000,4,0),0)</f>
        <v>土</v>
      </c>
      <c r="W102" s="55" t="str">
        <f>IFERROR(VLOOKUP(W174,[1]DAY!$A$2:$E$3000,4,0),0)</f>
        <v>日</v>
      </c>
      <c r="X102" s="55" t="str">
        <f>IFERROR(VLOOKUP(X174,[1]DAY!$A$2:$E$3000,4,0),0)</f>
        <v>月</v>
      </c>
      <c r="Y102" s="55" t="str">
        <f>IFERROR(VLOOKUP(Y174,[1]DAY!$A$2:$E$3000,4,0),0)</f>
        <v>火</v>
      </c>
      <c r="Z102" s="55" t="str">
        <f>IFERROR(VLOOKUP(Z174,[1]DAY!$A$2:$E$3000,4,0),0)</f>
        <v>水</v>
      </c>
      <c r="AA102" s="55" t="str">
        <f>IFERROR(VLOOKUP(AA174,[1]DAY!$A$2:$E$3000,4,0),0)</f>
        <v>木</v>
      </c>
      <c r="AB102" s="55" t="str">
        <f>IFERROR(VLOOKUP(AB174,[1]DAY!$A$2:$E$3000,4,0),0)</f>
        <v>金</v>
      </c>
      <c r="AC102" s="55" t="str">
        <f>IFERROR(VLOOKUP(AC174,[1]DAY!$A$2:$E$3000,4,0),0)</f>
        <v>土</v>
      </c>
      <c r="AD102" s="55" t="str">
        <f>IFERROR(VLOOKUP(AD174,[1]DAY!$A$2:$E$3000,4,0),0)</f>
        <v>日</v>
      </c>
      <c r="AE102" s="146"/>
      <c r="AF102" s="165"/>
      <c r="AG102" s="180"/>
      <c r="AH102" s="146"/>
      <c r="AI102" s="165"/>
      <c r="AJ102" s="180"/>
      <c r="AM102" s="218"/>
      <c r="AN102" s="218"/>
      <c r="AQ102" s="60">
        <f>IFERROR(VLOOKUP(AQ180,[1]DAY!$A$2:$E$744,3,0),0)</f>
        <v>0</v>
      </c>
    </row>
    <row r="103" spans="1:43" ht="89.25" customHeight="1">
      <c r="A103" s="15"/>
      <c r="B103" s="35" t="s">
        <v>47</v>
      </c>
      <c r="C103" s="56" t="str">
        <f>IFERROR(VLOOKUP(C174,[1]DAY!$A$2:$E$3000,5,0),0)</f>
        <v/>
      </c>
      <c r="D103" s="56" t="str">
        <f>IFERROR(VLOOKUP(D174,[1]DAY!$A$2:$E$3000,5,0),0)</f>
        <v>昭和の日</v>
      </c>
      <c r="E103" s="56" t="str">
        <f>IFERROR(VLOOKUP(E174,[1]DAY!$A$2:$E$3000,5,0),0)</f>
        <v/>
      </c>
      <c r="F103" s="56" t="str">
        <f>IFERROR(VLOOKUP(F174,[1]DAY!$A$2:$E$3000,5,0),0)</f>
        <v/>
      </c>
      <c r="G103" s="56" t="str">
        <f>IFERROR(VLOOKUP(G174,[1]DAY!$A$2:$E$3000,5,0),0)</f>
        <v/>
      </c>
      <c r="H103" s="56" t="str">
        <f>IFERROR(VLOOKUP(H174,[1]DAY!$A$2:$E$3000,5,0),0)</f>
        <v>憲法記念日</v>
      </c>
      <c r="I103" s="56" t="str">
        <f>IFERROR(VLOOKUP(I174,[1]DAY!$A$2:$E$3000,5,0),0)</f>
        <v>みどりの日</v>
      </c>
      <c r="J103" s="56" t="str">
        <f>IFERROR(VLOOKUP(J174,[1]DAY!$A$2:$E$3000,5,0),0)</f>
        <v>こどもの日</v>
      </c>
      <c r="K103" s="56" t="str">
        <f>IFERROR(VLOOKUP(K174,[1]DAY!$A$2:$E$3000,5,0),0)</f>
        <v>振替休日</v>
      </c>
      <c r="L103" s="56" t="str">
        <f>IFERROR(VLOOKUP(L174,[1]DAY!$A$2:$E$3000,5,0),0)</f>
        <v/>
      </c>
      <c r="M103" s="56" t="str">
        <f>IFERROR(VLOOKUP(M174,[1]DAY!$A$2:$E$3000,5,0),0)</f>
        <v/>
      </c>
      <c r="N103" s="56" t="str">
        <f>IFERROR(VLOOKUP(N174,[1]DAY!$A$2:$E$3000,5,0),0)</f>
        <v/>
      </c>
      <c r="O103" s="56" t="str">
        <f>IFERROR(VLOOKUP(O174,[1]DAY!$A$2:$E$3000,5,0),0)</f>
        <v/>
      </c>
      <c r="P103" s="56" t="str">
        <f>IFERROR(VLOOKUP(P174,[1]DAY!$A$2:$E$3000,5,0),0)</f>
        <v/>
      </c>
      <c r="Q103" s="56" t="str">
        <f>IFERROR(VLOOKUP(Q174,[1]DAY!$A$2:$E$3000,5,0),0)</f>
        <v/>
      </c>
      <c r="R103" s="56" t="str">
        <f>IFERROR(VLOOKUP(R174,[1]DAY!$A$2:$E$3000,5,0),0)</f>
        <v/>
      </c>
      <c r="S103" s="56" t="str">
        <f>IFERROR(VLOOKUP(S174,[1]DAY!$A$2:$E$3000,5,0),0)</f>
        <v/>
      </c>
      <c r="T103" s="56" t="str">
        <f>IFERROR(VLOOKUP(T174,[1]DAY!$A$2:$E$3000,5,0),0)</f>
        <v/>
      </c>
      <c r="U103" s="56" t="str">
        <f>IFERROR(VLOOKUP(U174,[1]DAY!$A$2:$E$3000,5,0),0)</f>
        <v/>
      </c>
      <c r="V103" s="56" t="str">
        <f>IFERROR(VLOOKUP(V174,[1]DAY!$A$2:$E$3000,5,0),0)</f>
        <v/>
      </c>
      <c r="W103" s="56" t="str">
        <f>IFERROR(VLOOKUP(W174,[1]DAY!$A$2:$E$3000,5,0),0)</f>
        <v/>
      </c>
      <c r="X103" s="56" t="str">
        <f>IFERROR(VLOOKUP(X174,[1]DAY!$A$2:$E$3000,5,0),0)</f>
        <v/>
      </c>
      <c r="Y103" s="56" t="str">
        <f>IFERROR(VLOOKUP(Y174,[1]DAY!$A$2:$E$3000,5,0),0)</f>
        <v/>
      </c>
      <c r="Z103" s="56" t="str">
        <f>IFERROR(VLOOKUP(Z174,[1]DAY!$A$2:$E$3000,5,0),0)</f>
        <v/>
      </c>
      <c r="AA103" s="56" t="str">
        <f>IFERROR(VLOOKUP(AA174,[1]DAY!$A$2:$E$3000,5,0),0)</f>
        <v/>
      </c>
      <c r="AB103" s="56" t="str">
        <f>IFERROR(VLOOKUP(AB174,[1]DAY!$A$2:$E$3000,5,0),0)</f>
        <v/>
      </c>
      <c r="AC103" s="56" t="str">
        <f>IFERROR(VLOOKUP(AC174,[1]DAY!$A$2:$E$3000,5,0),0)</f>
        <v/>
      </c>
      <c r="AD103" s="56" t="str">
        <f>IFERROR(VLOOKUP(AD174,[1]DAY!$A$2:$E$3000,5,0),0)</f>
        <v/>
      </c>
      <c r="AE103" s="146"/>
      <c r="AF103" s="165"/>
      <c r="AG103" s="181"/>
      <c r="AH103" s="146"/>
      <c r="AI103" s="165"/>
      <c r="AJ103" s="181"/>
      <c r="AM103" s="214"/>
      <c r="AN103" s="214"/>
      <c r="AQ103" s="60">
        <f>IFERROR(VLOOKUP(AQ180,[1]DAY!$A$2:$E$744,4,0),0)</f>
        <v>0</v>
      </c>
    </row>
    <row r="104" spans="1:43" ht="27.75" customHeight="1">
      <c r="A104" s="15"/>
      <c r="B104" s="36" t="s">
        <v>49</v>
      </c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147">
        <f>IF(COUNT(C104:AD104)=0,+(COUNTIF(C104:AD104,"作業"))+(COUNTIF(C104:AD104,"休日")),"")</f>
        <v>0</v>
      </c>
      <c r="AF104" s="166">
        <f>IF(+COUNT(C104:AD104)=0,(COUNTIF(C104:AD104,"休日")),"")</f>
        <v>0</v>
      </c>
      <c r="AG104" s="182">
        <f>IFERROR(IF(COUNTA(C104:AD104)=0,0,IF(COUNTA(C104:AD104)&lt;28,$F$150,IF(AM105&gt;0.284,$F$148,$F$149))),0)</f>
        <v>0</v>
      </c>
      <c r="AH104" s="147">
        <f>IF(COUNT(C105:AD105)=0,+(COUNTIF(C105:AD105,"作業"))+(COUNTIF(C105:AD105,"休日")),"")</f>
        <v>0</v>
      </c>
      <c r="AI104" s="166">
        <f>IF(COUNT(C105:AD105)=0,(COUNTIF(C105:AD105,"休日")),"")</f>
        <v>0</v>
      </c>
      <c r="AJ104" s="182">
        <f>IFERROR(IF(COUNTA(C105:AD105)=0,0,IF(COUNTA(C105:AD105)&lt;28,$F$150,IF(AN105&gt;0.284,$F$146,$F$147))),0)</f>
        <v>0</v>
      </c>
      <c r="AL104" s="6"/>
      <c r="AM104" s="218"/>
      <c r="AN104" s="218"/>
      <c r="AQ104" s="135">
        <f>IFERROR(VLOOKUP(AQ180,[1]DAY!$A$2:$E$744,5,0),0)</f>
        <v>0</v>
      </c>
    </row>
    <row r="105" spans="1:43" ht="27.75" customHeight="1">
      <c r="A105" s="16"/>
      <c r="B105" s="37" t="s">
        <v>51</v>
      </c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148">
        <f>IFERROR(AM105,0)</f>
        <v>0</v>
      </c>
      <c r="AF105" s="167"/>
      <c r="AG105" s="183"/>
      <c r="AH105" s="148">
        <f>IFERROR(AN105,0)</f>
        <v>0</v>
      </c>
      <c r="AI105" s="167"/>
      <c r="AJ105" s="183"/>
      <c r="AM105" s="217" t="e">
        <f>ROUND(AF104/AE104,3)</f>
        <v>#DIV/0!</v>
      </c>
      <c r="AN105" s="220" t="e">
        <f>ROUND(AI104/AH104,3)</f>
        <v>#DIV/0!</v>
      </c>
      <c r="AQ105" s="223">
        <f>IFERROR(VLOOKUP(AQ180,[1]DAY!$A$2:$E$744,6,0),0)</f>
        <v>0</v>
      </c>
    </row>
    <row r="106" spans="1:43" ht="27.75" customHeight="1">
      <c r="A106" s="14" t="s">
        <v>35</v>
      </c>
      <c r="B106" s="32" t="s">
        <v>31</v>
      </c>
      <c r="C106" s="53">
        <f>IFERROR(VLOOKUP(C175,[1]DAY!$A$2:$E$3000,2,0),0)</f>
        <v>5</v>
      </c>
      <c r="D106" s="53">
        <f>IFERROR(VLOOKUP(D175,[1]DAY!$A$2:$E$3000,2,0),0)</f>
        <v>5</v>
      </c>
      <c r="E106" s="53">
        <f>IFERROR(VLOOKUP(E175,[1]DAY!$A$2:$E$3000,2,0),0)</f>
        <v>5</v>
      </c>
      <c r="F106" s="53">
        <f>IFERROR(VLOOKUP(F175,[1]DAY!$A$2:$E$3000,2,0),0)</f>
        <v>5</v>
      </c>
      <c r="G106" s="53">
        <f>IFERROR(VLOOKUP(G175,[1]DAY!$A$2:$E$3000,2,0),0)</f>
        <v>5</v>
      </c>
      <c r="H106" s="53">
        <f>IFERROR(VLOOKUP(H175,[1]DAY!$A$2:$E$3000,2,0),0)</f>
        <v>5</v>
      </c>
      <c r="I106" s="53">
        <f>IFERROR(VLOOKUP(I175,[1]DAY!$A$2:$E$3000,2,0),0)</f>
        <v>6</v>
      </c>
      <c r="J106" s="53">
        <f>IFERROR(VLOOKUP(J175,[1]DAY!$A$2:$E$3000,2,0),0)</f>
        <v>6</v>
      </c>
      <c r="K106" s="53">
        <f>IFERROR(VLOOKUP(K175,[1]DAY!$A$2:$E$3000,2,0),0)</f>
        <v>6</v>
      </c>
      <c r="L106" s="53">
        <f>IFERROR(VLOOKUP(L175,[1]DAY!$A$2:$E$3000,2,0),0)</f>
        <v>6</v>
      </c>
      <c r="M106" s="53">
        <f>IFERROR(VLOOKUP(M175,[1]DAY!$A$2:$E$3000,2,0),0)</f>
        <v>6</v>
      </c>
      <c r="N106" s="53">
        <f>IFERROR(VLOOKUP(N175,[1]DAY!$A$2:$E$3000,2,0),0)</f>
        <v>6</v>
      </c>
      <c r="O106" s="53">
        <f>IFERROR(VLOOKUP(O175,[1]DAY!$A$2:$E$3000,2,0),0)</f>
        <v>6</v>
      </c>
      <c r="P106" s="53">
        <f>IFERROR(VLOOKUP(P175,[1]DAY!$A$2:$E$3000,2,0),0)</f>
        <v>6</v>
      </c>
      <c r="Q106" s="53">
        <f>IFERROR(VLOOKUP(Q175,[1]DAY!$A$2:$E$3000,2,0),0)</f>
        <v>6</v>
      </c>
      <c r="R106" s="53">
        <f>IFERROR(VLOOKUP(R175,[1]DAY!$A$2:$E$3000,2,0),0)</f>
        <v>6</v>
      </c>
      <c r="S106" s="53">
        <f>IFERROR(VLOOKUP(S175,[1]DAY!$A$2:$E$3000,2,0),0)</f>
        <v>6</v>
      </c>
      <c r="T106" s="53">
        <f>IFERROR(VLOOKUP(T175,[1]DAY!$A$2:$E$3000,2,0),0)</f>
        <v>6</v>
      </c>
      <c r="U106" s="53">
        <f>IFERROR(VLOOKUP(U175,[1]DAY!$A$2:$E$3000,2,0),0)</f>
        <v>6</v>
      </c>
      <c r="V106" s="53">
        <f>IFERROR(VLOOKUP(V175,[1]DAY!$A$2:$E$3000,2,0),0)</f>
        <v>6</v>
      </c>
      <c r="W106" s="53">
        <f>IFERROR(VLOOKUP(W175,[1]DAY!$A$2:$E$3000,2,0),0)</f>
        <v>6</v>
      </c>
      <c r="X106" s="53">
        <f>IFERROR(VLOOKUP(X175,[1]DAY!$A$2:$E$3000,2,0),0)</f>
        <v>6</v>
      </c>
      <c r="Y106" s="53">
        <f>IFERROR(VLOOKUP(Y175,[1]DAY!$A$2:$E$3000,2,0),0)</f>
        <v>6</v>
      </c>
      <c r="Z106" s="53">
        <f>IFERROR(VLOOKUP(Z175,[1]DAY!$A$2:$E$3000,2,0),0)</f>
        <v>6</v>
      </c>
      <c r="AA106" s="53">
        <f>IFERROR(VLOOKUP(AA175,[1]DAY!$A$2:$E$3000,2,0),0)</f>
        <v>6</v>
      </c>
      <c r="AB106" s="53">
        <f>IFERROR(VLOOKUP(AB175,[1]DAY!$A$2:$E$3000,2,0),0)</f>
        <v>6</v>
      </c>
      <c r="AC106" s="53">
        <f>IFERROR(VLOOKUP(AC175,[1]DAY!$A$2:$E$3000,2,0),0)</f>
        <v>6</v>
      </c>
      <c r="AD106" s="53">
        <f>IFERROR(VLOOKUP(AD175,[1]DAY!$A$2:$E$3000,2,0),0)</f>
        <v>6</v>
      </c>
      <c r="AE106" s="149" t="s">
        <v>68</v>
      </c>
      <c r="AF106" s="168" t="s">
        <v>77</v>
      </c>
      <c r="AG106" s="180" t="s">
        <v>79</v>
      </c>
      <c r="AH106" s="145" t="s">
        <v>68</v>
      </c>
      <c r="AI106" s="164" t="s">
        <v>80</v>
      </c>
      <c r="AJ106" s="180" t="s">
        <v>79</v>
      </c>
      <c r="AK106" s="6"/>
      <c r="AM106" s="218"/>
      <c r="AN106" s="218"/>
      <c r="AQ106" s="224">
        <f>IFERROR(VLOOKUP(AQ180,[1]DAY!$A$2:$E$744,7,0),0)</f>
        <v>0</v>
      </c>
    </row>
    <row r="107" spans="1:43" ht="27.75" customHeight="1">
      <c r="A107" s="15"/>
      <c r="B107" s="33" t="s">
        <v>45</v>
      </c>
      <c r="C107" s="54">
        <f>IFERROR(VLOOKUP(C175,[1]DAY!$A$2:$E$3000,3,0),0)</f>
        <v>26</v>
      </c>
      <c r="D107" s="54">
        <f>IFERROR(VLOOKUP(D175,[1]DAY!$A$2:$E$3000,3,0),0)</f>
        <v>27</v>
      </c>
      <c r="E107" s="54">
        <f>IFERROR(VLOOKUP(E175,[1]DAY!$A$2:$E$3000,3,0),0)</f>
        <v>28</v>
      </c>
      <c r="F107" s="54">
        <f>IFERROR(VLOOKUP(F175,[1]DAY!$A$2:$E$3000,3,0),0)</f>
        <v>29</v>
      </c>
      <c r="G107" s="54">
        <f>IFERROR(VLOOKUP(G175,[1]DAY!$A$2:$E$3000,3,0),0)</f>
        <v>30</v>
      </c>
      <c r="H107" s="54">
        <f>IFERROR(VLOOKUP(H175,[1]DAY!$A$2:$E$3000,3,0),0)</f>
        <v>31</v>
      </c>
      <c r="I107" s="54">
        <f>IFERROR(VLOOKUP(I175,[1]DAY!$A$2:$E$3000,3,0),0)</f>
        <v>1</v>
      </c>
      <c r="J107" s="54">
        <f>IFERROR(VLOOKUP(J175,[1]DAY!$A$2:$E$3000,3,0),0)</f>
        <v>2</v>
      </c>
      <c r="K107" s="54">
        <f>IFERROR(VLOOKUP(K175,[1]DAY!$A$2:$E$3000,3,0),0)</f>
        <v>3</v>
      </c>
      <c r="L107" s="54">
        <f>IFERROR(VLOOKUP(L175,[1]DAY!$A$2:$E$3000,3,0),0)</f>
        <v>4</v>
      </c>
      <c r="M107" s="54">
        <f>IFERROR(VLOOKUP(M175,[1]DAY!$A$2:$E$3000,3,0),0)</f>
        <v>5</v>
      </c>
      <c r="N107" s="54">
        <f>IFERROR(VLOOKUP(N175,[1]DAY!$A$2:$E$3000,3,0),0)</f>
        <v>6</v>
      </c>
      <c r="O107" s="54">
        <f>IFERROR(VLOOKUP(O175,[1]DAY!$A$2:$E$3000,3,0),0)</f>
        <v>7</v>
      </c>
      <c r="P107" s="54">
        <f>IFERROR(VLOOKUP(P175,[1]DAY!$A$2:$E$3000,3,0),0)</f>
        <v>8</v>
      </c>
      <c r="Q107" s="54">
        <f>IFERROR(VLOOKUP(Q175,[1]DAY!$A$2:$E$3000,3,0),0)</f>
        <v>9</v>
      </c>
      <c r="R107" s="54">
        <f>IFERROR(VLOOKUP(R175,[1]DAY!$A$2:$E$3000,3,0),0)</f>
        <v>10</v>
      </c>
      <c r="S107" s="54">
        <f>IFERROR(VLOOKUP(S175,[1]DAY!$A$2:$E$3000,3,0),0)</f>
        <v>11</v>
      </c>
      <c r="T107" s="54">
        <f>IFERROR(VLOOKUP(T175,[1]DAY!$A$2:$E$3000,3,0),0)</f>
        <v>12</v>
      </c>
      <c r="U107" s="54">
        <f>IFERROR(VLOOKUP(U175,[1]DAY!$A$2:$E$3000,3,0),0)</f>
        <v>13</v>
      </c>
      <c r="V107" s="54">
        <f>IFERROR(VLOOKUP(V175,[1]DAY!$A$2:$E$3000,3,0),0)</f>
        <v>14</v>
      </c>
      <c r="W107" s="54">
        <f>IFERROR(VLOOKUP(W175,[1]DAY!$A$2:$E$3000,3,0),0)</f>
        <v>15</v>
      </c>
      <c r="X107" s="54">
        <f>IFERROR(VLOOKUP(X175,[1]DAY!$A$2:$E$3000,3,0),0)</f>
        <v>16</v>
      </c>
      <c r="Y107" s="54">
        <f>IFERROR(VLOOKUP(Y175,[1]DAY!$A$2:$E$3000,3,0),0)</f>
        <v>17</v>
      </c>
      <c r="Z107" s="54">
        <f>IFERROR(VLOOKUP(Z175,[1]DAY!$A$2:$E$3000,3,0),0)</f>
        <v>18</v>
      </c>
      <c r="AA107" s="54">
        <f>IFERROR(VLOOKUP(AA175,[1]DAY!$A$2:$E$3000,3,0),0)</f>
        <v>19</v>
      </c>
      <c r="AB107" s="54">
        <f>IFERROR(VLOOKUP(AB175,[1]DAY!$A$2:$E$3000,3,0),0)</f>
        <v>20</v>
      </c>
      <c r="AC107" s="54">
        <f>IFERROR(VLOOKUP(AC175,[1]DAY!$A$2:$E$3000,3,0),0)</f>
        <v>21</v>
      </c>
      <c r="AD107" s="134">
        <f>IFERROR(VLOOKUP(AD175,[1]DAY!$A$2:$E$3000,3,0),0)</f>
        <v>22</v>
      </c>
      <c r="AE107" s="146"/>
      <c r="AF107" s="165"/>
      <c r="AG107" s="180"/>
      <c r="AH107" s="146"/>
      <c r="AI107" s="165"/>
      <c r="AJ107" s="180"/>
      <c r="AM107" s="218"/>
      <c r="AN107" s="218"/>
      <c r="AQ107" s="30">
        <f>IFERROR(VLOOKUP(AQ186,[1]DAY!$A$2:$E$744,2,0),0)</f>
        <v>0</v>
      </c>
    </row>
    <row r="108" spans="1:43" ht="27.75" customHeight="1">
      <c r="A108" s="15"/>
      <c r="B108" s="34" t="s">
        <v>46</v>
      </c>
      <c r="C108" s="55" t="str">
        <f>IFERROR(VLOOKUP(C175,[1]DAY!$A$2:$E$3000,4,0),0)</f>
        <v>月</v>
      </c>
      <c r="D108" s="55" t="str">
        <f>IFERROR(VLOOKUP(D175,[1]DAY!$A$2:$E$3000,4,0),0)</f>
        <v>火</v>
      </c>
      <c r="E108" s="55" t="str">
        <f>IFERROR(VLOOKUP(E175,[1]DAY!$A$2:$E$3000,4,0),0)</f>
        <v>水</v>
      </c>
      <c r="F108" s="55" t="str">
        <f>IFERROR(VLOOKUP(F175,[1]DAY!$A$2:$E$3000,4,0),0)</f>
        <v>木</v>
      </c>
      <c r="G108" s="55" t="str">
        <f>IFERROR(VLOOKUP(G175,[1]DAY!$A$2:$E$3000,4,0),0)</f>
        <v>金</v>
      </c>
      <c r="H108" s="55" t="str">
        <f>IFERROR(VLOOKUP(H175,[1]DAY!$A$2:$E$3000,4,0),0)</f>
        <v>土</v>
      </c>
      <c r="I108" s="55" t="str">
        <f>IFERROR(VLOOKUP(I175,[1]DAY!$A$2:$E$3000,4,0),0)</f>
        <v>日</v>
      </c>
      <c r="J108" s="55" t="str">
        <f>IFERROR(VLOOKUP(J175,[1]DAY!$A$2:$E$3000,4,0),0)</f>
        <v>月</v>
      </c>
      <c r="K108" s="55" t="str">
        <f>IFERROR(VLOOKUP(K175,[1]DAY!$A$2:$E$3000,4,0),0)</f>
        <v>火</v>
      </c>
      <c r="L108" s="55" t="str">
        <f>IFERROR(VLOOKUP(L175,[1]DAY!$A$2:$E$3000,4,0),0)</f>
        <v>水</v>
      </c>
      <c r="M108" s="55" t="str">
        <f>IFERROR(VLOOKUP(M175,[1]DAY!$A$2:$E$3000,4,0),0)</f>
        <v>木</v>
      </c>
      <c r="N108" s="55" t="str">
        <f>IFERROR(VLOOKUP(N175,[1]DAY!$A$2:$E$3000,4,0),0)</f>
        <v>金</v>
      </c>
      <c r="O108" s="55" t="str">
        <f>IFERROR(VLOOKUP(O175,[1]DAY!$A$2:$E$3000,4,0),0)</f>
        <v>土</v>
      </c>
      <c r="P108" s="55" t="str">
        <f>IFERROR(VLOOKUP(P175,[1]DAY!$A$2:$E$3000,4,0),0)</f>
        <v>日</v>
      </c>
      <c r="Q108" s="55" t="str">
        <f>IFERROR(VLOOKUP(Q175,[1]DAY!$A$2:$E$3000,4,0),0)</f>
        <v>月</v>
      </c>
      <c r="R108" s="55" t="str">
        <f>IFERROR(VLOOKUP(R175,[1]DAY!$A$2:$E$3000,4,0),0)</f>
        <v>火</v>
      </c>
      <c r="S108" s="55" t="str">
        <f>IFERROR(VLOOKUP(S175,[1]DAY!$A$2:$E$3000,4,0),0)</f>
        <v>水</v>
      </c>
      <c r="T108" s="55" t="str">
        <f>IFERROR(VLOOKUP(T175,[1]DAY!$A$2:$E$3000,4,0),0)</f>
        <v>木</v>
      </c>
      <c r="U108" s="55" t="str">
        <f>IFERROR(VLOOKUP(U175,[1]DAY!$A$2:$E$3000,4,0),0)</f>
        <v>金</v>
      </c>
      <c r="V108" s="55" t="str">
        <f>IFERROR(VLOOKUP(V175,[1]DAY!$A$2:$E$3000,4,0),0)</f>
        <v>土</v>
      </c>
      <c r="W108" s="55" t="str">
        <f>IFERROR(VLOOKUP(W175,[1]DAY!$A$2:$E$3000,4,0),0)</f>
        <v>日</v>
      </c>
      <c r="X108" s="55" t="str">
        <f>IFERROR(VLOOKUP(X175,[1]DAY!$A$2:$E$3000,4,0),0)</f>
        <v>月</v>
      </c>
      <c r="Y108" s="55" t="str">
        <f>IFERROR(VLOOKUP(Y175,[1]DAY!$A$2:$E$3000,4,0),0)</f>
        <v>火</v>
      </c>
      <c r="Z108" s="55" t="str">
        <f>IFERROR(VLOOKUP(Z175,[1]DAY!$A$2:$E$3000,4,0),0)</f>
        <v>水</v>
      </c>
      <c r="AA108" s="55" t="str">
        <f>IFERROR(VLOOKUP(AA175,[1]DAY!$A$2:$E$3000,4,0),0)</f>
        <v>木</v>
      </c>
      <c r="AB108" s="55" t="str">
        <f>IFERROR(VLOOKUP(AB175,[1]DAY!$A$2:$E$3000,4,0),0)</f>
        <v>金</v>
      </c>
      <c r="AC108" s="55" t="str">
        <f>IFERROR(VLOOKUP(AC175,[1]DAY!$A$2:$E$3000,4,0),0)</f>
        <v>土</v>
      </c>
      <c r="AD108" s="55" t="str">
        <f>IFERROR(VLOOKUP(AD175,[1]DAY!$A$2:$E$3000,4,0),0)</f>
        <v>日</v>
      </c>
      <c r="AE108" s="146"/>
      <c r="AF108" s="165"/>
      <c r="AG108" s="180"/>
      <c r="AH108" s="146"/>
      <c r="AI108" s="165"/>
      <c r="AJ108" s="180"/>
      <c r="AM108" s="218"/>
      <c r="AN108" s="218"/>
      <c r="AQ108" s="60">
        <f>IFERROR(VLOOKUP(AQ186,[1]DAY!$A$2:$E$744,3,0),0)</f>
        <v>0</v>
      </c>
    </row>
    <row r="109" spans="1:43" ht="89.25" customHeight="1">
      <c r="A109" s="15"/>
      <c r="B109" s="35" t="s">
        <v>47</v>
      </c>
      <c r="C109" s="56" t="str">
        <f>IFERROR(VLOOKUP(C175,[1]DAY!$A$2:$E$3000,5,0),0)</f>
        <v/>
      </c>
      <c r="D109" s="56" t="str">
        <f>IFERROR(VLOOKUP(D175,[1]DAY!$A$2:$E$3000,5,0),0)</f>
        <v/>
      </c>
      <c r="E109" s="56" t="str">
        <f>IFERROR(VLOOKUP(E175,[1]DAY!$A$2:$E$3000,5,0),0)</f>
        <v/>
      </c>
      <c r="F109" s="56" t="str">
        <f>IFERROR(VLOOKUP(F175,[1]DAY!$A$2:$E$3000,5,0),0)</f>
        <v/>
      </c>
      <c r="G109" s="56" t="str">
        <f>IFERROR(VLOOKUP(G175,[1]DAY!$A$2:$E$3000,5,0),0)</f>
        <v/>
      </c>
      <c r="H109" s="56" t="str">
        <f>IFERROR(VLOOKUP(H175,[1]DAY!$A$2:$E$3000,5,0),0)</f>
        <v/>
      </c>
      <c r="I109" s="56" t="str">
        <f>IFERROR(VLOOKUP(I175,[1]DAY!$A$2:$E$3000,5,0),0)</f>
        <v/>
      </c>
      <c r="J109" s="56" t="str">
        <f>IFERROR(VLOOKUP(J175,[1]DAY!$A$2:$E$3000,5,0),0)</f>
        <v/>
      </c>
      <c r="K109" s="56" t="str">
        <f>IFERROR(VLOOKUP(K175,[1]DAY!$A$2:$E$3000,5,0),0)</f>
        <v/>
      </c>
      <c r="L109" s="56" t="str">
        <f>IFERROR(VLOOKUP(L175,[1]DAY!$A$2:$E$3000,5,0),0)</f>
        <v/>
      </c>
      <c r="M109" s="56" t="str">
        <f>IFERROR(VLOOKUP(M175,[1]DAY!$A$2:$E$3000,5,0),0)</f>
        <v/>
      </c>
      <c r="N109" s="56" t="str">
        <f>IFERROR(VLOOKUP(N175,[1]DAY!$A$2:$E$3000,5,0),0)</f>
        <v/>
      </c>
      <c r="O109" s="56" t="str">
        <f>IFERROR(VLOOKUP(O175,[1]DAY!$A$2:$E$3000,5,0),0)</f>
        <v/>
      </c>
      <c r="P109" s="56" t="str">
        <f>IFERROR(VLOOKUP(P175,[1]DAY!$A$2:$E$3000,5,0),0)</f>
        <v/>
      </c>
      <c r="Q109" s="56" t="str">
        <f>IFERROR(VLOOKUP(Q175,[1]DAY!$A$2:$E$3000,5,0),0)</f>
        <v/>
      </c>
      <c r="R109" s="56" t="str">
        <f>IFERROR(VLOOKUP(R175,[1]DAY!$A$2:$E$3000,5,0),0)</f>
        <v/>
      </c>
      <c r="S109" s="56" t="str">
        <f>IFERROR(VLOOKUP(S175,[1]DAY!$A$2:$E$3000,5,0),0)</f>
        <v/>
      </c>
      <c r="T109" s="56" t="str">
        <f>IFERROR(VLOOKUP(T175,[1]DAY!$A$2:$E$3000,5,0),0)</f>
        <v/>
      </c>
      <c r="U109" s="56" t="str">
        <f>IFERROR(VLOOKUP(U175,[1]DAY!$A$2:$E$3000,5,0),0)</f>
        <v/>
      </c>
      <c r="V109" s="56" t="str">
        <f>IFERROR(VLOOKUP(V175,[1]DAY!$A$2:$E$3000,5,0),0)</f>
        <v/>
      </c>
      <c r="W109" s="56" t="str">
        <f>IFERROR(VLOOKUP(W175,[1]DAY!$A$2:$E$3000,5,0),0)</f>
        <v/>
      </c>
      <c r="X109" s="56" t="str">
        <f>IFERROR(VLOOKUP(X175,[1]DAY!$A$2:$E$3000,5,0),0)</f>
        <v/>
      </c>
      <c r="Y109" s="56" t="str">
        <f>IFERROR(VLOOKUP(Y175,[1]DAY!$A$2:$E$3000,5,0),0)</f>
        <v/>
      </c>
      <c r="Z109" s="56" t="str">
        <f>IFERROR(VLOOKUP(Z175,[1]DAY!$A$2:$E$3000,5,0),0)</f>
        <v/>
      </c>
      <c r="AA109" s="56" t="str">
        <f>IFERROR(VLOOKUP(AA175,[1]DAY!$A$2:$E$3000,5,0),0)</f>
        <v/>
      </c>
      <c r="AB109" s="56" t="str">
        <f>IFERROR(VLOOKUP(AB175,[1]DAY!$A$2:$E$3000,5,0),0)</f>
        <v/>
      </c>
      <c r="AC109" s="56" t="str">
        <f>IFERROR(VLOOKUP(AC175,[1]DAY!$A$2:$E$3000,5,0),0)</f>
        <v/>
      </c>
      <c r="AD109" s="56" t="str">
        <f>IFERROR(VLOOKUP(AD175,[1]DAY!$A$2:$E$3000,5,0),0)</f>
        <v/>
      </c>
      <c r="AE109" s="146"/>
      <c r="AF109" s="165"/>
      <c r="AG109" s="181"/>
      <c r="AH109" s="146"/>
      <c r="AI109" s="165"/>
      <c r="AJ109" s="181"/>
      <c r="AM109" s="214"/>
      <c r="AN109" s="214"/>
      <c r="AQ109" s="60">
        <f>IFERROR(VLOOKUP(AQ186,[1]DAY!$A$2:$E$744,4,0),0)</f>
        <v>0</v>
      </c>
    </row>
    <row r="110" spans="1:43" ht="27.75" customHeight="1">
      <c r="A110" s="15"/>
      <c r="B110" s="36" t="s">
        <v>49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147">
        <f>IF(COUNT(C110:AD110)=0,+(COUNTIF(C110:AD110,"作業"))+(COUNTIF(C110:AD110,"休日")),"")</f>
        <v>0</v>
      </c>
      <c r="AF110" s="166">
        <f>IF(+COUNT(C110:AD110)=0,(COUNTIF(C110:AD110,"休日")),"")</f>
        <v>0</v>
      </c>
      <c r="AG110" s="182">
        <f>IFERROR(IF(COUNTA(C110:AD110)=0,0,IF(COUNTA(C110:AD110)&lt;28,$F$150,IF(AM111&gt;0.284,$F$148,$F$149))),0)</f>
        <v>0</v>
      </c>
      <c r="AH110" s="147">
        <f>IF(COUNT(C111:AD111)=0,+(COUNTIF(C111:AD111,"作業"))+(COUNTIF(C111:AD111,"休日")),"")</f>
        <v>0</v>
      </c>
      <c r="AI110" s="166">
        <f>IF(COUNT(C111:AD111)=0,(COUNTIF(C111:AD111,"休日")),"")</f>
        <v>0</v>
      </c>
      <c r="AJ110" s="182">
        <f>IFERROR(IF(COUNTA(C111:AD111)=0,0,IF(COUNTA(C111:AD111)&lt;28,$F$150,IF(AN111&gt;0.284,$F$146,$F$147))),0)</f>
        <v>0</v>
      </c>
      <c r="AL110" s="6"/>
      <c r="AM110" s="218"/>
      <c r="AN110" s="218"/>
      <c r="AQ110" s="135">
        <f>IFERROR(VLOOKUP(AQ186,[1]DAY!$A$2:$E$744,5,0),0)</f>
        <v>0</v>
      </c>
    </row>
    <row r="111" spans="1:43" ht="27.75" customHeight="1">
      <c r="A111" s="16"/>
      <c r="B111" s="37" t="s">
        <v>51</v>
      </c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148">
        <f>IFERROR(AM111,0)</f>
        <v>0</v>
      </c>
      <c r="AF111" s="167"/>
      <c r="AG111" s="183"/>
      <c r="AH111" s="148">
        <f>IFERROR(AN111,0)</f>
        <v>0</v>
      </c>
      <c r="AI111" s="167"/>
      <c r="AJ111" s="183"/>
      <c r="AM111" s="217" t="e">
        <f>ROUND(AF110/AE110,3)</f>
        <v>#DIV/0!</v>
      </c>
      <c r="AN111" s="220" t="e">
        <f>ROUND(AI110/AH110,3)</f>
        <v>#DIV/0!</v>
      </c>
      <c r="AQ111" s="223">
        <f>IFERROR(VLOOKUP(AQ186,[1]DAY!$A$2:$E$744,6,0),0)</f>
        <v>0</v>
      </c>
    </row>
    <row r="112" spans="1:43" ht="27.75" customHeight="1">
      <c r="A112" s="14" t="s">
        <v>36</v>
      </c>
      <c r="B112" s="32" t="s">
        <v>31</v>
      </c>
      <c r="C112" s="53">
        <f>IFERROR(VLOOKUP(C176,[1]DAY!$A$2:$E$3000,2,0),0)</f>
        <v>6</v>
      </c>
      <c r="D112" s="53">
        <f>IFERROR(VLOOKUP(D176,[1]DAY!$A$2:$E$3000,2,0),0)</f>
        <v>6</v>
      </c>
      <c r="E112" s="53">
        <f>IFERROR(VLOOKUP(E176,[1]DAY!$A$2:$E$3000,2,0),0)</f>
        <v>6</v>
      </c>
      <c r="F112" s="53">
        <f>IFERROR(VLOOKUP(F176,[1]DAY!$A$2:$E$3000,2,0),0)</f>
        <v>6</v>
      </c>
      <c r="G112" s="53">
        <f>IFERROR(VLOOKUP(G176,[1]DAY!$A$2:$E$3000,2,0),0)</f>
        <v>6</v>
      </c>
      <c r="H112" s="53">
        <f>IFERROR(VLOOKUP(H176,[1]DAY!$A$2:$E$3000,2,0),0)</f>
        <v>6</v>
      </c>
      <c r="I112" s="53">
        <f>IFERROR(VLOOKUP(I176,[1]DAY!$A$2:$E$3000,2,0),0)</f>
        <v>6</v>
      </c>
      <c r="J112" s="53">
        <f>IFERROR(VLOOKUP(J176,[1]DAY!$A$2:$E$3000,2,0),0)</f>
        <v>6</v>
      </c>
      <c r="K112" s="53">
        <f>IFERROR(VLOOKUP(K176,[1]DAY!$A$2:$E$3000,2,0),0)</f>
        <v>7</v>
      </c>
      <c r="L112" s="53">
        <f>IFERROR(VLOOKUP(L176,[1]DAY!$A$2:$E$3000,2,0),0)</f>
        <v>7</v>
      </c>
      <c r="M112" s="53">
        <f>IFERROR(VLOOKUP(M176,[1]DAY!$A$2:$E$3000,2,0),0)</f>
        <v>7</v>
      </c>
      <c r="N112" s="53">
        <f>IFERROR(VLOOKUP(N176,[1]DAY!$A$2:$E$3000,2,0),0)</f>
        <v>7</v>
      </c>
      <c r="O112" s="53">
        <f>IFERROR(VLOOKUP(O176,[1]DAY!$A$2:$E$3000,2,0),0)</f>
        <v>7</v>
      </c>
      <c r="P112" s="53">
        <f>IFERROR(VLOOKUP(P176,[1]DAY!$A$2:$E$3000,2,0),0)</f>
        <v>7</v>
      </c>
      <c r="Q112" s="53">
        <f>IFERROR(VLOOKUP(Q176,[1]DAY!$A$2:$E$3000,2,0),0)</f>
        <v>7</v>
      </c>
      <c r="R112" s="53">
        <f>IFERROR(VLOOKUP(R176,[1]DAY!$A$2:$E$3000,2,0),0)</f>
        <v>7</v>
      </c>
      <c r="S112" s="53">
        <f>IFERROR(VLOOKUP(S176,[1]DAY!$A$2:$E$3000,2,0),0)</f>
        <v>7</v>
      </c>
      <c r="T112" s="53">
        <f>IFERROR(VLOOKUP(T176,[1]DAY!$A$2:$E$3000,2,0),0)</f>
        <v>7</v>
      </c>
      <c r="U112" s="53">
        <f>IFERROR(VLOOKUP(U176,[1]DAY!$A$2:$E$3000,2,0),0)</f>
        <v>7</v>
      </c>
      <c r="V112" s="53">
        <f>IFERROR(VLOOKUP(V176,[1]DAY!$A$2:$E$3000,2,0),0)</f>
        <v>7</v>
      </c>
      <c r="W112" s="53">
        <f>IFERROR(VLOOKUP(W176,[1]DAY!$A$2:$E$3000,2,0),0)</f>
        <v>7</v>
      </c>
      <c r="X112" s="53">
        <f>IFERROR(VLOOKUP(X176,[1]DAY!$A$2:$E$3000,2,0),0)</f>
        <v>7</v>
      </c>
      <c r="Y112" s="53">
        <f>IFERROR(VLOOKUP(Y176,[1]DAY!$A$2:$E$3000,2,0),0)</f>
        <v>7</v>
      </c>
      <c r="Z112" s="53">
        <f>IFERROR(VLOOKUP(Z176,[1]DAY!$A$2:$E$3000,2,0),0)</f>
        <v>7</v>
      </c>
      <c r="AA112" s="53">
        <f>IFERROR(VLOOKUP(AA176,[1]DAY!$A$2:$E$3000,2,0),0)</f>
        <v>7</v>
      </c>
      <c r="AB112" s="53">
        <f>IFERROR(VLOOKUP(AB176,[1]DAY!$A$2:$E$3000,2,0),0)</f>
        <v>7</v>
      </c>
      <c r="AC112" s="53">
        <f>IFERROR(VLOOKUP(AC176,[1]DAY!$A$2:$E$3000,2,0),0)</f>
        <v>7</v>
      </c>
      <c r="AD112" s="53">
        <f>IFERROR(VLOOKUP(AD176,[1]DAY!$A$2:$E$3000,2,0),0)</f>
        <v>7</v>
      </c>
      <c r="AE112" s="149" t="s">
        <v>68</v>
      </c>
      <c r="AF112" s="168" t="s">
        <v>77</v>
      </c>
      <c r="AG112" s="180" t="s">
        <v>79</v>
      </c>
      <c r="AH112" s="145" t="s">
        <v>68</v>
      </c>
      <c r="AI112" s="164" t="s">
        <v>80</v>
      </c>
      <c r="AJ112" s="180" t="s">
        <v>79</v>
      </c>
      <c r="AK112" s="6"/>
      <c r="AM112" s="218"/>
      <c r="AN112" s="218"/>
      <c r="AQ112" s="224">
        <f>IFERROR(VLOOKUP(AQ186,[1]DAY!$A$2:$E$744,7,0),0)</f>
        <v>0</v>
      </c>
    </row>
    <row r="113" spans="1:43" ht="27.75" customHeight="1">
      <c r="A113" s="15"/>
      <c r="B113" s="33" t="s">
        <v>45</v>
      </c>
      <c r="C113" s="54">
        <f>IFERROR(VLOOKUP(C176,[1]DAY!$A$2:$E$3000,3,0),0)</f>
        <v>23</v>
      </c>
      <c r="D113" s="54">
        <f>IFERROR(VLOOKUP(D176,[1]DAY!$A$2:$E$3000,3,0),0)</f>
        <v>24</v>
      </c>
      <c r="E113" s="54">
        <f>IFERROR(VLOOKUP(E176,[1]DAY!$A$2:$E$3000,3,0),0)</f>
        <v>25</v>
      </c>
      <c r="F113" s="54">
        <f>IFERROR(VLOOKUP(F176,[1]DAY!$A$2:$E$3000,3,0),0)</f>
        <v>26</v>
      </c>
      <c r="G113" s="54">
        <f>IFERROR(VLOOKUP(G176,[1]DAY!$A$2:$E$3000,3,0),0)</f>
        <v>27</v>
      </c>
      <c r="H113" s="54">
        <f>IFERROR(VLOOKUP(H176,[1]DAY!$A$2:$E$3000,3,0),0)</f>
        <v>28</v>
      </c>
      <c r="I113" s="54">
        <f>IFERROR(VLOOKUP(I176,[1]DAY!$A$2:$E$3000,3,0),0)</f>
        <v>29</v>
      </c>
      <c r="J113" s="54">
        <f>IFERROR(VLOOKUP(J176,[1]DAY!$A$2:$E$3000,3,0),0)</f>
        <v>30</v>
      </c>
      <c r="K113" s="54">
        <f>IFERROR(VLOOKUP(K176,[1]DAY!$A$2:$E$3000,3,0),0)</f>
        <v>1</v>
      </c>
      <c r="L113" s="54">
        <f>IFERROR(VLOOKUP(L176,[1]DAY!$A$2:$E$3000,3,0),0)</f>
        <v>2</v>
      </c>
      <c r="M113" s="54">
        <f>IFERROR(VLOOKUP(M176,[1]DAY!$A$2:$E$3000,3,0),0)</f>
        <v>3</v>
      </c>
      <c r="N113" s="54">
        <f>IFERROR(VLOOKUP(N176,[1]DAY!$A$2:$E$3000,3,0),0)</f>
        <v>4</v>
      </c>
      <c r="O113" s="54">
        <f>IFERROR(VLOOKUP(O176,[1]DAY!$A$2:$E$3000,3,0),0)</f>
        <v>5</v>
      </c>
      <c r="P113" s="54">
        <f>IFERROR(VLOOKUP(P176,[1]DAY!$A$2:$E$3000,3,0),0)</f>
        <v>6</v>
      </c>
      <c r="Q113" s="54">
        <f>IFERROR(VLOOKUP(Q176,[1]DAY!$A$2:$E$3000,3,0),0)</f>
        <v>7</v>
      </c>
      <c r="R113" s="54">
        <f>IFERROR(VLOOKUP(R176,[1]DAY!$A$2:$E$3000,3,0),0)</f>
        <v>8</v>
      </c>
      <c r="S113" s="54">
        <f>IFERROR(VLOOKUP(S176,[1]DAY!$A$2:$E$3000,3,0),0)</f>
        <v>9</v>
      </c>
      <c r="T113" s="54">
        <f>IFERROR(VLOOKUP(T176,[1]DAY!$A$2:$E$3000,3,0),0)</f>
        <v>10</v>
      </c>
      <c r="U113" s="54">
        <f>IFERROR(VLOOKUP(U176,[1]DAY!$A$2:$E$3000,3,0),0)</f>
        <v>11</v>
      </c>
      <c r="V113" s="54">
        <f>IFERROR(VLOOKUP(V176,[1]DAY!$A$2:$E$3000,3,0),0)</f>
        <v>12</v>
      </c>
      <c r="W113" s="54">
        <f>IFERROR(VLOOKUP(W176,[1]DAY!$A$2:$E$3000,3,0),0)</f>
        <v>13</v>
      </c>
      <c r="X113" s="54">
        <f>IFERROR(VLOOKUP(X176,[1]DAY!$A$2:$E$3000,3,0),0)</f>
        <v>14</v>
      </c>
      <c r="Y113" s="54">
        <f>IFERROR(VLOOKUP(Y176,[1]DAY!$A$2:$E$3000,3,0),0)</f>
        <v>15</v>
      </c>
      <c r="Z113" s="54">
        <f>IFERROR(VLOOKUP(Z176,[1]DAY!$A$2:$E$3000,3,0),0)</f>
        <v>16</v>
      </c>
      <c r="AA113" s="54">
        <f>IFERROR(VLOOKUP(AA176,[1]DAY!$A$2:$E$3000,3,0),0)</f>
        <v>17</v>
      </c>
      <c r="AB113" s="54">
        <f>IFERROR(VLOOKUP(AB176,[1]DAY!$A$2:$E$3000,3,0),0)</f>
        <v>18</v>
      </c>
      <c r="AC113" s="54">
        <f>IFERROR(VLOOKUP(AC176,[1]DAY!$A$2:$E$3000,3,0),0)</f>
        <v>19</v>
      </c>
      <c r="AD113" s="134">
        <f>IFERROR(VLOOKUP(AD176,[1]DAY!$A$2:$E$3000,3,0),0)</f>
        <v>20</v>
      </c>
      <c r="AE113" s="146"/>
      <c r="AF113" s="165"/>
      <c r="AG113" s="180"/>
      <c r="AH113" s="146"/>
      <c r="AI113" s="165"/>
      <c r="AJ113" s="180"/>
      <c r="AM113" s="218"/>
      <c r="AN113" s="218"/>
      <c r="AQ113" s="30">
        <f>IFERROR(VLOOKUP(AQ192,[1]DAY!$A$2:$E$744,2,0),0)</f>
        <v>0</v>
      </c>
    </row>
    <row r="114" spans="1:43" ht="27.75" customHeight="1">
      <c r="A114" s="15"/>
      <c r="B114" s="34" t="s">
        <v>46</v>
      </c>
      <c r="C114" s="55" t="str">
        <f>IFERROR(VLOOKUP(C176,[1]DAY!$A$2:$E$3000,4,0),0)</f>
        <v>月</v>
      </c>
      <c r="D114" s="55" t="str">
        <f>IFERROR(VLOOKUP(D176,[1]DAY!$A$2:$E$3000,4,0),0)</f>
        <v>火</v>
      </c>
      <c r="E114" s="55" t="str">
        <f>IFERROR(VLOOKUP(E176,[1]DAY!$A$2:$E$3000,4,0),0)</f>
        <v>水</v>
      </c>
      <c r="F114" s="55" t="str">
        <f>IFERROR(VLOOKUP(F176,[1]DAY!$A$2:$E$3000,4,0),0)</f>
        <v>木</v>
      </c>
      <c r="G114" s="55" t="str">
        <f>IFERROR(VLOOKUP(G176,[1]DAY!$A$2:$E$3000,4,0),0)</f>
        <v>金</v>
      </c>
      <c r="H114" s="55" t="str">
        <f>IFERROR(VLOOKUP(H176,[1]DAY!$A$2:$E$3000,4,0),0)</f>
        <v>土</v>
      </c>
      <c r="I114" s="55" t="str">
        <f>IFERROR(VLOOKUP(I176,[1]DAY!$A$2:$E$3000,4,0),0)</f>
        <v>日</v>
      </c>
      <c r="J114" s="55" t="str">
        <f>IFERROR(VLOOKUP(J176,[1]DAY!$A$2:$E$3000,4,0),0)</f>
        <v>月</v>
      </c>
      <c r="K114" s="55" t="str">
        <f>IFERROR(VLOOKUP(K176,[1]DAY!$A$2:$E$3000,4,0),0)</f>
        <v>火</v>
      </c>
      <c r="L114" s="55" t="str">
        <f>IFERROR(VLOOKUP(L176,[1]DAY!$A$2:$E$3000,4,0),0)</f>
        <v>水</v>
      </c>
      <c r="M114" s="55" t="str">
        <f>IFERROR(VLOOKUP(M176,[1]DAY!$A$2:$E$3000,4,0),0)</f>
        <v>木</v>
      </c>
      <c r="N114" s="55" t="str">
        <f>IFERROR(VLOOKUP(N176,[1]DAY!$A$2:$E$3000,4,0),0)</f>
        <v>金</v>
      </c>
      <c r="O114" s="55" t="str">
        <f>IFERROR(VLOOKUP(O176,[1]DAY!$A$2:$E$3000,4,0),0)</f>
        <v>土</v>
      </c>
      <c r="P114" s="55" t="str">
        <f>IFERROR(VLOOKUP(P176,[1]DAY!$A$2:$E$3000,4,0),0)</f>
        <v>日</v>
      </c>
      <c r="Q114" s="55" t="str">
        <f>IFERROR(VLOOKUP(Q176,[1]DAY!$A$2:$E$3000,4,0),0)</f>
        <v>月</v>
      </c>
      <c r="R114" s="55" t="str">
        <f>IFERROR(VLOOKUP(R176,[1]DAY!$A$2:$E$3000,4,0),0)</f>
        <v>火</v>
      </c>
      <c r="S114" s="55" t="str">
        <f>IFERROR(VLOOKUP(S176,[1]DAY!$A$2:$E$3000,4,0),0)</f>
        <v>水</v>
      </c>
      <c r="T114" s="55" t="str">
        <f>IFERROR(VLOOKUP(T176,[1]DAY!$A$2:$E$3000,4,0),0)</f>
        <v>木</v>
      </c>
      <c r="U114" s="55" t="str">
        <f>IFERROR(VLOOKUP(U176,[1]DAY!$A$2:$E$3000,4,0),0)</f>
        <v>金</v>
      </c>
      <c r="V114" s="55" t="str">
        <f>IFERROR(VLOOKUP(V176,[1]DAY!$A$2:$E$3000,4,0),0)</f>
        <v>土</v>
      </c>
      <c r="W114" s="55" t="str">
        <f>IFERROR(VLOOKUP(W176,[1]DAY!$A$2:$E$3000,4,0),0)</f>
        <v>日</v>
      </c>
      <c r="X114" s="55" t="str">
        <f>IFERROR(VLOOKUP(X176,[1]DAY!$A$2:$E$3000,4,0),0)</f>
        <v>月</v>
      </c>
      <c r="Y114" s="55" t="str">
        <f>IFERROR(VLOOKUP(Y176,[1]DAY!$A$2:$E$3000,4,0),0)</f>
        <v>火</v>
      </c>
      <c r="Z114" s="55" t="str">
        <f>IFERROR(VLOOKUP(Z176,[1]DAY!$A$2:$E$3000,4,0),0)</f>
        <v>水</v>
      </c>
      <c r="AA114" s="55" t="str">
        <f>IFERROR(VLOOKUP(AA176,[1]DAY!$A$2:$E$3000,4,0),0)</f>
        <v>木</v>
      </c>
      <c r="AB114" s="55" t="str">
        <f>IFERROR(VLOOKUP(AB176,[1]DAY!$A$2:$E$3000,4,0),0)</f>
        <v>金</v>
      </c>
      <c r="AC114" s="55" t="str">
        <f>IFERROR(VLOOKUP(AC176,[1]DAY!$A$2:$E$3000,4,0),0)</f>
        <v>土</v>
      </c>
      <c r="AD114" s="55" t="str">
        <f>IFERROR(VLOOKUP(AD176,[1]DAY!$A$2:$E$3000,4,0),0)</f>
        <v>日</v>
      </c>
      <c r="AE114" s="146"/>
      <c r="AF114" s="165"/>
      <c r="AG114" s="180"/>
      <c r="AH114" s="146"/>
      <c r="AI114" s="165"/>
      <c r="AJ114" s="180"/>
      <c r="AM114" s="218"/>
      <c r="AN114" s="218"/>
      <c r="AQ114" s="60">
        <f>IFERROR(VLOOKUP(AQ192,[1]DAY!$A$2:$E$744,3,0),0)</f>
        <v>0</v>
      </c>
    </row>
    <row r="115" spans="1:43" ht="89.25" customHeight="1">
      <c r="A115" s="15"/>
      <c r="B115" s="35" t="s">
        <v>47</v>
      </c>
      <c r="C115" s="56" t="str">
        <f>IFERROR(VLOOKUP(C176,[1]DAY!$A$2:$E$3000,5,0),0)</f>
        <v/>
      </c>
      <c r="D115" s="56" t="str">
        <f>IFERROR(VLOOKUP(D176,[1]DAY!$A$2:$E$3000,5,0),0)</f>
        <v/>
      </c>
      <c r="E115" s="56" t="str">
        <f>IFERROR(VLOOKUP(E176,[1]DAY!$A$2:$E$3000,5,0),0)</f>
        <v/>
      </c>
      <c r="F115" s="56" t="str">
        <f>IFERROR(VLOOKUP(F176,[1]DAY!$A$2:$E$3000,5,0),0)</f>
        <v/>
      </c>
      <c r="G115" s="56" t="str">
        <f>IFERROR(VLOOKUP(G176,[1]DAY!$A$2:$E$3000,5,0),0)</f>
        <v/>
      </c>
      <c r="H115" s="56" t="str">
        <f>IFERROR(VLOOKUP(H176,[1]DAY!$A$2:$E$3000,5,0),0)</f>
        <v/>
      </c>
      <c r="I115" s="56" t="str">
        <f>IFERROR(VLOOKUP(I176,[1]DAY!$A$2:$E$3000,5,0),0)</f>
        <v/>
      </c>
      <c r="J115" s="56" t="str">
        <f>IFERROR(VLOOKUP(J176,[1]DAY!$A$2:$E$3000,5,0),0)</f>
        <v/>
      </c>
      <c r="K115" s="56" t="str">
        <f>IFERROR(VLOOKUP(K176,[1]DAY!$A$2:$E$3000,5,0),0)</f>
        <v/>
      </c>
      <c r="L115" s="56" t="str">
        <f>IFERROR(VLOOKUP(L176,[1]DAY!$A$2:$E$3000,5,0),0)</f>
        <v/>
      </c>
      <c r="M115" s="56" t="str">
        <f>IFERROR(VLOOKUP(M176,[1]DAY!$A$2:$E$3000,5,0),0)</f>
        <v/>
      </c>
      <c r="N115" s="56" t="str">
        <f>IFERROR(VLOOKUP(N176,[1]DAY!$A$2:$E$3000,5,0),0)</f>
        <v/>
      </c>
      <c r="O115" s="56" t="str">
        <f>IFERROR(VLOOKUP(O176,[1]DAY!$A$2:$E$3000,5,0),0)</f>
        <v/>
      </c>
      <c r="P115" s="56" t="str">
        <f>IFERROR(VLOOKUP(P176,[1]DAY!$A$2:$E$3000,5,0),0)</f>
        <v/>
      </c>
      <c r="Q115" s="56" t="str">
        <f>IFERROR(VLOOKUP(Q176,[1]DAY!$A$2:$E$3000,5,0),0)</f>
        <v/>
      </c>
      <c r="R115" s="56" t="str">
        <f>IFERROR(VLOOKUP(R176,[1]DAY!$A$2:$E$3000,5,0),0)</f>
        <v/>
      </c>
      <c r="S115" s="56" t="str">
        <f>IFERROR(VLOOKUP(S176,[1]DAY!$A$2:$E$3000,5,0),0)</f>
        <v/>
      </c>
      <c r="T115" s="56" t="str">
        <f>IFERROR(VLOOKUP(T176,[1]DAY!$A$2:$E$3000,5,0),0)</f>
        <v/>
      </c>
      <c r="U115" s="56" t="str">
        <f>IFERROR(VLOOKUP(U176,[1]DAY!$A$2:$E$3000,5,0),0)</f>
        <v/>
      </c>
      <c r="V115" s="56" t="str">
        <f>IFERROR(VLOOKUP(V176,[1]DAY!$A$2:$E$3000,5,0),0)</f>
        <v/>
      </c>
      <c r="W115" s="56" t="str">
        <f>IFERROR(VLOOKUP(W176,[1]DAY!$A$2:$E$3000,5,0),0)</f>
        <v/>
      </c>
      <c r="X115" s="56" t="str">
        <f>IFERROR(VLOOKUP(X176,[1]DAY!$A$2:$E$3000,5,0),0)</f>
        <v/>
      </c>
      <c r="Y115" s="56" t="str">
        <f>IFERROR(VLOOKUP(Y176,[1]DAY!$A$2:$E$3000,5,0),0)</f>
        <v/>
      </c>
      <c r="Z115" s="56" t="str">
        <f>IFERROR(VLOOKUP(Z176,[1]DAY!$A$2:$E$3000,5,0),0)</f>
        <v/>
      </c>
      <c r="AA115" s="56" t="str">
        <f>IFERROR(VLOOKUP(AA176,[1]DAY!$A$2:$E$3000,5,0),0)</f>
        <v/>
      </c>
      <c r="AB115" s="56" t="str">
        <f>IFERROR(VLOOKUP(AB176,[1]DAY!$A$2:$E$3000,5,0),0)</f>
        <v/>
      </c>
      <c r="AC115" s="56" t="str">
        <f>IFERROR(VLOOKUP(AC176,[1]DAY!$A$2:$E$3000,5,0),0)</f>
        <v/>
      </c>
      <c r="AD115" s="56" t="str">
        <f>IFERROR(VLOOKUP(AD176,[1]DAY!$A$2:$E$3000,5,0),0)</f>
        <v/>
      </c>
      <c r="AE115" s="146"/>
      <c r="AF115" s="165"/>
      <c r="AG115" s="181"/>
      <c r="AH115" s="146"/>
      <c r="AI115" s="165"/>
      <c r="AJ115" s="181"/>
      <c r="AM115" s="214"/>
      <c r="AN115" s="214"/>
      <c r="AQ115" s="60">
        <f>IFERROR(VLOOKUP(AQ192,[1]DAY!$A$2:$E$744,4,0),0)</f>
        <v>0</v>
      </c>
    </row>
    <row r="116" spans="1:43" ht="27.75" customHeight="1">
      <c r="A116" s="15"/>
      <c r="B116" s="36" t="s">
        <v>49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147">
        <f>IF(COUNT(C116:AD116)=0,+(COUNTIF(C116:AD116,"作業"))+(COUNTIF(C116:AD116,"休日")),"")</f>
        <v>0</v>
      </c>
      <c r="AF116" s="166">
        <f>IF(+COUNT(C116:AD116)=0,(COUNTIF(C116:AD116,"休日")),"")</f>
        <v>0</v>
      </c>
      <c r="AG116" s="182">
        <f>IFERROR(IF(COUNTA(C116:AD116)=0,0,IF(COUNTA(C116:AD116)&lt;28,$F$150,IF(AM117&gt;0.284,$F$148,$F$149))),0)</f>
        <v>0</v>
      </c>
      <c r="AH116" s="147">
        <f>IF(COUNT(C117:AD117)=0,+(COUNTIF(C117:AD117,"作業"))+(COUNTIF(C117:AD117,"休日")),"")</f>
        <v>0</v>
      </c>
      <c r="AI116" s="166">
        <f>IF(COUNT(C117:AD117)=0,(COUNTIF(C117:AD117,"休日")),"")</f>
        <v>0</v>
      </c>
      <c r="AJ116" s="182">
        <f>IFERROR(IF(COUNTA(C117:AD117)=0,0,IF(COUNTA(C117:AD117)&lt;28,$F$150,IF(AN117&gt;0.284,$F$146,$F$147))),0)</f>
        <v>0</v>
      </c>
      <c r="AL116" s="6"/>
      <c r="AM116" s="218"/>
      <c r="AN116" s="218"/>
      <c r="AQ116" s="135">
        <f>IFERROR(VLOOKUP(AQ192,[1]DAY!$A$2:$E$744,5,0),0)</f>
        <v>0</v>
      </c>
    </row>
    <row r="117" spans="1:43" ht="27.75" customHeight="1">
      <c r="A117" s="16"/>
      <c r="B117" s="37" t="s">
        <v>51</v>
      </c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148">
        <f>IFERROR(AM117,0)</f>
        <v>0</v>
      </c>
      <c r="AF117" s="167"/>
      <c r="AG117" s="183"/>
      <c r="AH117" s="148">
        <f>IFERROR(AN117,0)</f>
        <v>0</v>
      </c>
      <c r="AI117" s="167"/>
      <c r="AJ117" s="183"/>
      <c r="AM117" s="217" t="e">
        <f>ROUND(AF116/AE116,3)</f>
        <v>#DIV/0!</v>
      </c>
      <c r="AN117" s="220" t="e">
        <f>ROUND(AI116/AH116,3)</f>
        <v>#DIV/0!</v>
      </c>
      <c r="AQ117" s="223">
        <f>IFERROR(VLOOKUP(AQ192,[1]DAY!$A$2:$E$744,6,0),0)</f>
        <v>0</v>
      </c>
    </row>
    <row r="118" spans="1:43" ht="27.75" customHeight="1">
      <c r="A118" s="14" t="s">
        <v>0</v>
      </c>
      <c r="B118" s="32" t="s">
        <v>31</v>
      </c>
      <c r="C118" s="53">
        <f>IFERROR(VLOOKUP(C177,[1]DAY!$A$2:$E$3000,2,0),0)</f>
        <v>7</v>
      </c>
      <c r="D118" s="53">
        <f>IFERROR(VLOOKUP(D177,[1]DAY!$A$2:$E$3000,2,0),0)</f>
        <v>7</v>
      </c>
      <c r="E118" s="53">
        <f>IFERROR(VLOOKUP(E177,[1]DAY!$A$2:$E$3000,2,0),0)</f>
        <v>7</v>
      </c>
      <c r="F118" s="53">
        <f>IFERROR(VLOOKUP(F177,[1]DAY!$A$2:$E$3000,2,0),0)</f>
        <v>7</v>
      </c>
      <c r="G118" s="53">
        <f>IFERROR(VLOOKUP(G177,[1]DAY!$A$2:$E$3000,2,0),0)</f>
        <v>7</v>
      </c>
      <c r="H118" s="53">
        <f>IFERROR(VLOOKUP(H177,[1]DAY!$A$2:$E$3000,2,0),0)</f>
        <v>7</v>
      </c>
      <c r="I118" s="53">
        <f>IFERROR(VLOOKUP(I177,[1]DAY!$A$2:$E$3000,2,0),0)</f>
        <v>7</v>
      </c>
      <c r="J118" s="53">
        <f>IFERROR(VLOOKUP(J177,[1]DAY!$A$2:$E$3000,2,0),0)</f>
        <v>7</v>
      </c>
      <c r="K118" s="53">
        <f>IFERROR(VLOOKUP(K177,[1]DAY!$A$2:$E$3000,2,0),0)</f>
        <v>7</v>
      </c>
      <c r="L118" s="53">
        <f>IFERROR(VLOOKUP(L177,[1]DAY!$A$2:$E$3000,2,0),0)</f>
        <v>7</v>
      </c>
      <c r="M118" s="53">
        <f>IFERROR(VLOOKUP(M177,[1]DAY!$A$2:$E$3000,2,0),0)</f>
        <v>7</v>
      </c>
      <c r="N118" s="53">
        <f>IFERROR(VLOOKUP(N177,[1]DAY!$A$2:$E$3000,2,0),0)</f>
        <v>8</v>
      </c>
      <c r="O118" s="53">
        <f>IFERROR(VLOOKUP(O177,[1]DAY!$A$2:$E$3000,2,0),0)</f>
        <v>8</v>
      </c>
      <c r="P118" s="53">
        <f>IFERROR(VLOOKUP(P177,[1]DAY!$A$2:$E$3000,2,0),0)</f>
        <v>8</v>
      </c>
      <c r="Q118" s="53">
        <f>IFERROR(VLOOKUP(Q177,[1]DAY!$A$2:$E$3000,2,0),0)</f>
        <v>8</v>
      </c>
      <c r="R118" s="53">
        <f>IFERROR(VLOOKUP(R177,[1]DAY!$A$2:$E$3000,2,0),0)</f>
        <v>8</v>
      </c>
      <c r="S118" s="53">
        <f>IFERROR(VLOOKUP(S177,[1]DAY!$A$2:$E$3000,2,0),0)</f>
        <v>8</v>
      </c>
      <c r="T118" s="53">
        <f>IFERROR(VLOOKUP(T177,[1]DAY!$A$2:$E$3000,2,0),0)</f>
        <v>8</v>
      </c>
      <c r="U118" s="53">
        <f>IFERROR(VLOOKUP(U177,[1]DAY!$A$2:$E$3000,2,0),0)</f>
        <v>8</v>
      </c>
      <c r="V118" s="53">
        <f>IFERROR(VLOOKUP(V177,[1]DAY!$A$2:$E$3000,2,0),0)</f>
        <v>8</v>
      </c>
      <c r="W118" s="53">
        <f>IFERROR(VLOOKUP(W177,[1]DAY!$A$2:$E$3000,2,0),0)</f>
        <v>8</v>
      </c>
      <c r="X118" s="53">
        <f>IFERROR(VLOOKUP(X177,[1]DAY!$A$2:$E$3000,2,0),0)</f>
        <v>8</v>
      </c>
      <c r="Y118" s="53">
        <f>IFERROR(VLOOKUP(Y177,[1]DAY!$A$2:$E$3000,2,0),0)</f>
        <v>8</v>
      </c>
      <c r="Z118" s="53">
        <f>IFERROR(VLOOKUP(Z177,[1]DAY!$A$2:$E$3000,2,0),0)</f>
        <v>8</v>
      </c>
      <c r="AA118" s="53">
        <f>IFERROR(VLOOKUP(AA177,[1]DAY!$A$2:$E$3000,2,0),0)</f>
        <v>8</v>
      </c>
      <c r="AB118" s="53">
        <f>IFERROR(VLOOKUP(AB177,[1]DAY!$A$2:$E$3000,2,0),0)</f>
        <v>8</v>
      </c>
      <c r="AC118" s="53">
        <f>IFERROR(VLOOKUP(AC177,[1]DAY!$A$2:$E$3000,2,0),0)</f>
        <v>8</v>
      </c>
      <c r="AD118" s="53">
        <f>IFERROR(VLOOKUP(AD177,[1]DAY!$A$2:$E$3000,2,0),0)</f>
        <v>8</v>
      </c>
      <c r="AE118" s="150" t="s">
        <v>68</v>
      </c>
      <c r="AF118" s="169" t="s">
        <v>77</v>
      </c>
      <c r="AG118" s="184" t="s">
        <v>79</v>
      </c>
      <c r="AH118" s="150" t="s">
        <v>68</v>
      </c>
      <c r="AI118" s="169" t="s">
        <v>80</v>
      </c>
      <c r="AJ118" s="184" t="s">
        <v>79</v>
      </c>
      <c r="AK118" s="6"/>
      <c r="AM118" s="218"/>
      <c r="AN118" s="218"/>
      <c r="AQ118" s="224">
        <f>IFERROR(VLOOKUP(AQ192,[1]DAY!$A$2:$E$744,7,0),0)</f>
        <v>0</v>
      </c>
    </row>
    <row r="119" spans="1:43" ht="27.75" customHeight="1">
      <c r="A119" s="15"/>
      <c r="B119" s="33" t="s">
        <v>45</v>
      </c>
      <c r="C119" s="54">
        <f>IFERROR(VLOOKUP(C177,[1]DAY!$A$2:$E$3000,3,0),0)</f>
        <v>21</v>
      </c>
      <c r="D119" s="54">
        <f>IFERROR(VLOOKUP(D177,[1]DAY!$A$2:$E$3000,3,0),0)</f>
        <v>22</v>
      </c>
      <c r="E119" s="54">
        <f>IFERROR(VLOOKUP(E177,[1]DAY!$A$2:$E$3000,3,0),0)</f>
        <v>23</v>
      </c>
      <c r="F119" s="54">
        <f>IFERROR(VLOOKUP(F177,[1]DAY!$A$2:$E$3000,3,0),0)</f>
        <v>24</v>
      </c>
      <c r="G119" s="54">
        <f>IFERROR(VLOOKUP(G177,[1]DAY!$A$2:$E$3000,3,0),0)</f>
        <v>25</v>
      </c>
      <c r="H119" s="54">
        <f>IFERROR(VLOOKUP(H177,[1]DAY!$A$2:$E$3000,3,0),0)</f>
        <v>26</v>
      </c>
      <c r="I119" s="54">
        <f>IFERROR(VLOOKUP(I177,[1]DAY!$A$2:$E$3000,3,0),0)</f>
        <v>27</v>
      </c>
      <c r="J119" s="54">
        <f>IFERROR(VLOOKUP(J177,[1]DAY!$A$2:$E$3000,3,0),0)</f>
        <v>28</v>
      </c>
      <c r="K119" s="54">
        <f>IFERROR(VLOOKUP(K177,[1]DAY!$A$2:$E$3000,3,0),0)</f>
        <v>29</v>
      </c>
      <c r="L119" s="54">
        <f>IFERROR(VLOOKUP(L177,[1]DAY!$A$2:$E$3000,3,0),0)</f>
        <v>30</v>
      </c>
      <c r="M119" s="54">
        <f>IFERROR(VLOOKUP(M177,[1]DAY!$A$2:$E$3000,3,0),0)</f>
        <v>31</v>
      </c>
      <c r="N119" s="54">
        <f>IFERROR(VLOOKUP(N177,[1]DAY!$A$2:$E$3000,3,0),0)</f>
        <v>1</v>
      </c>
      <c r="O119" s="54">
        <f>IFERROR(VLOOKUP(O177,[1]DAY!$A$2:$E$3000,3,0),0)</f>
        <v>2</v>
      </c>
      <c r="P119" s="54">
        <f>IFERROR(VLOOKUP(P177,[1]DAY!$A$2:$E$3000,3,0),0)</f>
        <v>3</v>
      </c>
      <c r="Q119" s="54">
        <f>IFERROR(VLOOKUP(Q177,[1]DAY!$A$2:$E$3000,3,0),0)</f>
        <v>4</v>
      </c>
      <c r="R119" s="54">
        <f>IFERROR(VLOOKUP(R177,[1]DAY!$A$2:$E$3000,3,0),0)</f>
        <v>5</v>
      </c>
      <c r="S119" s="54">
        <f>IFERROR(VLOOKUP(S177,[1]DAY!$A$2:$E$3000,3,0),0)</f>
        <v>6</v>
      </c>
      <c r="T119" s="54">
        <f>IFERROR(VLOOKUP(T177,[1]DAY!$A$2:$E$3000,3,0),0)</f>
        <v>7</v>
      </c>
      <c r="U119" s="54">
        <f>IFERROR(VLOOKUP(U177,[1]DAY!$A$2:$E$3000,3,0),0)</f>
        <v>8</v>
      </c>
      <c r="V119" s="54">
        <f>IFERROR(VLOOKUP(V177,[1]DAY!$A$2:$E$3000,3,0),0)</f>
        <v>9</v>
      </c>
      <c r="W119" s="54">
        <f>IFERROR(VLOOKUP(W177,[1]DAY!$A$2:$E$3000,3,0),0)</f>
        <v>10</v>
      </c>
      <c r="X119" s="54">
        <f>IFERROR(VLOOKUP(X177,[1]DAY!$A$2:$E$3000,3,0),0)</f>
        <v>11</v>
      </c>
      <c r="Y119" s="54">
        <f>IFERROR(VLOOKUP(Y177,[1]DAY!$A$2:$E$3000,3,0),0)</f>
        <v>12</v>
      </c>
      <c r="Z119" s="54">
        <f>IFERROR(VLOOKUP(Z177,[1]DAY!$A$2:$E$3000,3,0),0)</f>
        <v>13</v>
      </c>
      <c r="AA119" s="54">
        <f>IFERROR(VLOOKUP(AA177,[1]DAY!$A$2:$E$3000,3,0),0)</f>
        <v>14</v>
      </c>
      <c r="AB119" s="54">
        <f>IFERROR(VLOOKUP(AB177,[1]DAY!$A$2:$E$3000,3,0),0)</f>
        <v>15</v>
      </c>
      <c r="AC119" s="54">
        <f>IFERROR(VLOOKUP(AC177,[1]DAY!$A$2:$E$3000,3,0),0)</f>
        <v>16</v>
      </c>
      <c r="AD119" s="134">
        <f>IFERROR(VLOOKUP(AD177,[1]DAY!$A$2:$E$3000,3,0),0)</f>
        <v>17</v>
      </c>
      <c r="AE119" s="151"/>
      <c r="AF119" s="170"/>
      <c r="AG119" s="180"/>
      <c r="AH119" s="151"/>
      <c r="AI119" s="170"/>
      <c r="AJ119" s="180"/>
      <c r="AM119" s="218"/>
      <c r="AN119" s="218"/>
      <c r="AQ119" s="30">
        <f>IFERROR(VLOOKUP(AQ198,[1]DAY!$A$2:$E$744,2,0),0)</f>
        <v>0</v>
      </c>
    </row>
    <row r="120" spans="1:43" ht="27.75" customHeight="1">
      <c r="A120" s="15"/>
      <c r="B120" s="34" t="s">
        <v>46</v>
      </c>
      <c r="C120" s="55" t="str">
        <f>IFERROR(VLOOKUP(C177,[1]DAY!$A$2:$E$3000,4,0),0)</f>
        <v>月</v>
      </c>
      <c r="D120" s="55" t="str">
        <f>IFERROR(VLOOKUP(D177,[1]DAY!$A$2:$E$3000,4,0),0)</f>
        <v>火</v>
      </c>
      <c r="E120" s="55" t="str">
        <f>IFERROR(VLOOKUP(E177,[1]DAY!$A$2:$E$3000,4,0),0)</f>
        <v>水</v>
      </c>
      <c r="F120" s="55" t="str">
        <f>IFERROR(VLOOKUP(F177,[1]DAY!$A$2:$E$3000,4,0),0)</f>
        <v>木</v>
      </c>
      <c r="G120" s="55" t="str">
        <f>IFERROR(VLOOKUP(G177,[1]DAY!$A$2:$E$3000,4,0),0)</f>
        <v>金</v>
      </c>
      <c r="H120" s="55" t="str">
        <f>IFERROR(VLOOKUP(H177,[1]DAY!$A$2:$E$3000,4,0),0)</f>
        <v>土</v>
      </c>
      <c r="I120" s="55" t="str">
        <f>IFERROR(VLOOKUP(I177,[1]DAY!$A$2:$E$3000,4,0),0)</f>
        <v>日</v>
      </c>
      <c r="J120" s="55" t="str">
        <f>IFERROR(VLOOKUP(J177,[1]DAY!$A$2:$E$3000,4,0),0)</f>
        <v>月</v>
      </c>
      <c r="K120" s="55" t="str">
        <f>IFERROR(VLOOKUP(K177,[1]DAY!$A$2:$E$3000,4,0),0)</f>
        <v>火</v>
      </c>
      <c r="L120" s="55" t="str">
        <f>IFERROR(VLOOKUP(L177,[1]DAY!$A$2:$E$3000,4,0),0)</f>
        <v>水</v>
      </c>
      <c r="M120" s="55" t="str">
        <f>IFERROR(VLOOKUP(M177,[1]DAY!$A$2:$E$3000,4,0),0)</f>
        <v>木</v>
      </c>
      <c r="N120" s="55" t="str">
        <f>IFERROR(VLOOKUP(N177,[1]DAY!$A$2:$E$3000,4,0),0)</f>
        <v>金</v>
      </c>
      <c r="O120" s="55" t="str">
        <f>IFERROR(VLOOKUP(O177,[1]DAY!$A$2:$E$3000,4,0),0)</f>
        <v>土</v>
      </c>
      <c r="P120" s="55" t="str">
        <f>IFERROR(VLOOKUP(P177,[1]DAY!$A$2:$E$3000,4,0),0)</f>
        <v>日</v>
      </c>
      <c r="Q120" s="55" t="str">
        <f>IFERROR(VLOOKUP(Q177,[1]DAY!$A$2:$E$3000,4,0),0)</f>
        <v>月</v>
      </c>
      <c r="R120" s="55" t="str">
        <f>IFERROR(VLOOKUP(R177,[1]DAY!$A$2:$E$3000,4,0),0)</f>
        <v>火</v>
      </c>
      <c r="S120" s="55" t="str">
        <f>IFERROR(VLOOKUP(S177,[1]DAY!$A$2:$E$3000,4,0),0)</f>
        <v>水</v>
      </c>
      <c r="T120" s="55" t="str">
        <f>IFERROR(VLOOKUP(T177,[1]DAY!$A$2:$E$3000,4,0),0)</f>
        <v>木</v>
      </c>
      <c r="U120" s="55" t="str">
        <f>IFERROR(VLOOKUP(U177,[1]DAY!$A$2:$E$3000,4,0),0)</f>
        <v>金</v>
      </c>
      <c r="V120" s="55" t="str">
        <f>IFERROR(VLOOKUP(V177,[1]DAY!$A$2:$E$3000,4,0),0)</f>
        <v>土</v>
      </c>
      <c r="W120" s="55" t="str">
        <f>IFERROR(VLOOKUP(W177,[1]DAY!$A$2:$E$3000,4,0),0)</f>
        <v>日</v>
      </c>
      <c r="X120" s="55" t="str">
        <f>IFERROR(VLOOKUP(X177,[1]DAY!$A$2:$E$3000,4,0),0)</f>
        <v>月</v>
      </c>
      <c r="Y120" s="55" t="str">
        <f>IFERROR(VLOOKUP(Y177,[1]DAY!$A$2:$E$3000,4,0),0)</f>
        <v>火</v>
      </c>
      <c r="Z120" s="55" t="str">
        <f>IFERROR(VLOOKUP(Z177,[1]DAY!$A$2:$E$3000,4,0),0)</f>
        <v>水</v>
      </c>
      <c r="AA120" s="55" t="str">
        <f>IFERROR(VLOOKUP(AA177,[1]DAY!$A$2:$E$3000,4,0),0)</f>
        <v>木</v>
      </c>
      <c r="AB120" s="55" t="str">
        <f>IFERROR(VLOOKUP(AB177,[1]DAY!$A$2:$E$3000,4,0),0)</f>
        <v>金</v>
      </c>
      <c r="AC120" s="55" t="str">
        <f>IFERROR(VLOOKUP(AC177,[1]DAY!$A$2:$E$3000,4,0),0)</f>
        <v>土</v>
      </c>
      <c r="AD120" s="55" t="str">
        <f>IFERROR(VLOOKUP(AD177,[1]DAY!$A$2:$E$3000,4,0),0)</f>
        <v>日</v>
      </c>
      <c r="AE120" s="151"/>
      <c r="AF120" s="170"/>
      <c r="AG120" s="180"/>
      <c r="AH120" s="151"/>
      <c r="AI120" s="170"/>
      <c r="AJ120" s="180"/>
      <c r="AM120" s="218"/>
      <c r="AN120" s="218"/>
      <c r="AQ120" s="60">
        <f>IFERROR(VLOOKUP(AQ198,[1]DAY!$A$2:$E$744,3,0),0)</f>
        <v>0</v>
      </c>
    </row>
    <row r="121" spans="1:43" ht="89.25" customHeight="1">
      <c r="A121" s="15"/>
      <c r="B121" s="35" t="s">
        <v>47</v>
      </c>
      <c r="C121" s="56" t="str">
        <f>IFERROR(VLOOKUP(C177,[1]DAY!$A$2:$E$3000,5,0),0)</f>
        <v>海の日</v>
      </c>
      <c r="D121" s="56" t="str">
        <f>IFERROR(VLOOKUP(D177,[1]DAY!$A$2:$E$3000,5,0),0)</f>
        <v/>
      </c>
      <c r="E121" s="56" t="str">
        <f>IFERROR(VLOOKUP(E177,[1]DAY!$A$2:$E$3000,5,0),0)</f>
        <v/>
      </c>
      <c r="F121" s="56" t="str">
        <f>IFERROR(VLOOKUP(F177,[1]DAY!$A$2:$E$3000,5,0),0)</f>
        <v/>
      </c>
      <c r="G121" s="56" t="str">
        <f>IFERROR(VLOOKUP(G177,[1]DAY!$A$2:$E$3000,5,0),0)</f>
        <v/>
      </c>
      <c r="H121" s="56" t="str">
        <f>IFERROR(VLOOKUP(H177,[1]DAY!$A$2:$E$3000,5,0),0)</f>
        <v/>
      </c>
      <c r="I121" s="56" t="str">
        <f>IFERROR(VLOOKUP(I177,[1]DAY!$A$2:$E$3000,5,0),0)</f>
        <v/>
      </c>
      <c r="J121" s="56" t="str">
        <f>IFERROR(VLOOKUP(J177,[1]DAY!$A$2:$E$3000,5,0),0)</f>
        <v/>
      </c>
      <c r="K121" s="56" t="str">
        <f>IFERROR(VLOOKUP(K177,[1]DAY!$A$2:$E$3000,5,0),0)</f>
        <v/>
      </c>
      <c r="L121" s="56" t="str">
        <f>IFERROR(VLOOKUP(L177,[1]DAY!$A$2:$E$3000,5,0),0)</f>
        <v/>
      </c>
      <c r="M121" s="56" t="str">
        <f>IFERROR(VLOOKUP(M177,[1]DAY!$A$2:$E$3000,5,0),0)</f>
        <v/>
      </c>
      <c r="N121" s="56" t="str">
        <f>IFERROR(VLOOKUP(N177,[1]DAY!$A$2:$E$3000,5,0),0)</f>
        <v/>
      </c>
      <c r="O121" s="56" t="str">
        <f>IFERROR(VLOOKUP(O177,[1]DAY!$A$2:$E$3000,5,0),0)</f>
        <v/>
      </c>
      <c r="P121" s="56" t="str">
        <f>IFERROR(VLOOKUP(P177,[1]DAY!$A$2:$E$3000,5,0),0)</f>
        <v/>
      </c>
      <c r="Q121" s="56" t="str">
        <f>IFERROR(VLOOKUP(Q177,[1]DAY!$A$2:$E$3000,5,0),0)</f>
        <v/>
      </c>
      <c r="R121" s="56" t="str">
        <f>IFERROR(VLOOKUP(R177,[1]DAY!$A$2:$E$3000,5,0),0)</f>
        <v/>
      </c>
      <c r="S121" s="56" t="str">
        <f>IFERROR(VLOOKUP(S177,[1]DAY!$A$2:$E$3000,5,0),0)</f>
        <v/>
      </c>
      <c r="T121" s="56" t="str">
        <f>IFERROR(VLOOKUP(T177,[1]DAY!$A$2:$E$3000,5,0),0)</f>
        <v/>
      </c>
      <c r="U121" s="56" t="str">
        <f>IFERROR(VLOOKUP(U177,[1]DAY!$A$2:$E$3000,5,0),0)</f>
        <v/>
      </c>
      <c r="V121" s="56" t="str">
        <f>IFERROR(VLOOKUP(V177,[1]DAY!$A$2:$E$3000,5,0),0)</f>
        <v/>
      </c>
      <c r="W121" s="56" t="str">
        <f>IFERROR(VLOOKUP(W177,[1]DAY!$A$2:$E$3000,5,0),0)</f>
        <v/>
      </c>
      <c r="X121" s="56" t="str">
        <f>IFERROR(VLOOKUP(X177,[1]DAY!$A$2:$E$3000,5,0),0)</f>
        <v>山の日</v>
      </c>
      <c r="Y121" s="56" t="str">
        <f>IFERROR(VLOOKUP(Y177,[1]DAY!$A$2:$E$3000,5,0),0)</f>
        <v/>
      </c>
      <c r="Z121" s="56" t="str">
        <f>IFERROR(VLOOKUP(Z177,[1]DAY!$A$2:$E$3000,5,0),0)</f>
        <v/>
      </c>
      <c r="AA121" s="56" t="str">
        <f>IFERROR(VLOOKUP(AA177,[1]DAY!$A$2:$E$3000,5,0),0)</f>
        <v/>
      </c>
      <c r="AB121" s="56" t="str">
        <f>IFERROR(VLOOKUP(AB177,[1]DAY!$A$2:$E$3000,5,0),0)</f>
        <v/>
      </c>
      <c r="AC121" s="56" t="str">
        <f>IFERROR(VLOOKUP(AC177,[1]DAY!$A$2:$E$3000,5,0),0)</f>
        <v/>
      </c>
      <c r="AD121" s="56" t="str">
        <f>IFERROR(VLOOKUP(AD177,[1]DAY!$A$2:$E$3000,5,0),0)</f>
        <v/>
      </c>
      <c r="AE121" s="149"/>
      <c r="AF121" s="168"/>
      <c r="AG121" s="181"/>
      <c r="AH121" s="149"/>
      <c r="AI121" s="168"/>
      <c r="AJ121" s="181"/>
      <c r="AM121" s="214"/>
      <c r="AN121" s="214"/>
      <c r="AQ121" s="60">
        <f>IFERROR(VLOOKUP(AQ198,[1]DAY!$A$2:$E$744,4,0),0)</f>
        <v>0</v>
      </c>
    </row>
    <row r="122" spans="1:43" ht="27.75" customHeight="1">
      <c r="A122" s="15"/>
      <c r="B122" s="36" t="s">
        <v>49</v>
      </c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147">
        <f>IF(COUNT(C122:AD122)=0,+(COUNTIF(C122:AD122,"作業"))+(COUNTIF(C122:AD122,"休日")),"")</f>
        <v>0</v>
      </c>
      <c r="AF122" s="166">
        <f>IF(+COUNT(C122:AD122)=0,(COUNTIF(C122:AD122,"休日")),"")</f>
        <v>0</v>
      </c>
      <c r="AG122" s="182">
        <f>IFERROR(IF(COUNTA(C122:AD122)=0,0,IF(COUNTA(C122:AD122)&lt;28,$F$150,IF(AM123&gt;0.284,$F$148,$F$149))),0)</f>
        <v>0</v>
      </c>
      <c r="AH122" s="147">
        <f>IF(COUNT(C123:AD123)=0,+(COUNTIF(C123:AD123,"作業"))+(COUNTIF(C123:AD123,"休日")),"")</f>
        <v>0</v>
      </c>
      <c r="AI122" s="166">
        <f>IF(COUNT(C123:AD123)=0,(COUNTIF(C123:AD123,"休日")),"")</f>
        <v>0</v>
      </c>
      <c r="AJ122" s="182">
        <f>IFERROR(IF(COUNTA(C123:AD123)=0,0,IF(COUNTA(C123:AD123)&lt;28,$F$150,IF(AN123&gt;0.284,$F$146,$F$147))),0)</f>
        <v>0</v>
      </c>
      <c r="AL122" s="6"/>
      <c r="AM122" s="218"/>
      <c r="AN122" s="218"/>
      <c r="AQ122" s="135">
        <f>IFERROR(VLOOKUP(AQ198,[1]DAY!$A$2:$E$744,5,0),0)</f>
        <v>0</v>
      </c>
    </row>
    <row r="123" spans="1:43" ht="27.75" customHeight="1">
      <c r="A123" s="16"/>
      <c r="B123" s="37" t="s">
        <v>51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148">
        <f>IFERROR(AM123,0)</f>
        <v>0</v>
      </c>
      <c r="AF123" s="167"/>
      <c r="AG123" s="183"/>
      <c r="AH123" s="148">
        <f>IFERROR(AN123,0)</f>
        <v>0</v>
      </c>
      <c r="AI123" s="167"/>
      <c r="AJ123" s="183"/>
      <c r="AM123" s="217" t="e">
        <f>ROUND(AF122/AE122,3)</f>
        <v>#DIV/0!</v>
      </c>
      <c r="AN123" s="220" t="e">
        <f>ROUND(AI122/AH122,3)</f>
        <v>#DIV/0!</v>
      </c>
      <c r="AQ123" s="223">
        <f>IFERROR(VLOOKUP(AQ198,[1]DAY!$A$2:$E$744,6,0),0)</f>
        <v>0</v>
      </c>
    </row>
    <row r="124" spans="1:43" ht="27.75" customHeight="1">
      <c r="A124" s="14" t="s">
        <v>37</v>
      </c>
      <c r="B124" s="32" t="s">
        <v>31</v>
      </c>
      <c r="C124" s="53">
        <f>IFERROR(VLOOKUP(C178,[1]DAY!$A$2:$E$3000,2,0),0)</f>
        <v>8</v>
      </c>
      <c r="D124" s="53">
        <f>IFERROR(VLOOKUP(D178,[1]DAY!$A$2:$E$3000,2,0),0)</f>
        <v>8</v>
      </c>
      <c r="E124" s="53">
        <f>IFERROR(VLOOKUP(E178,[1]DAY!$A$2:$E$3000,2,0),0)</f>
        <v>8</v>
      </c>
      <c r="F124" s="53">
        <f>IFERROR(VLOOKUP(F178,[1]DAY!$A$2:$E$3000,2,0),0)</f>
        <v>8</v>
      </c>
      <c r="G124" s="53">
        <f>IFERROR(VLOOKUP(G178,[1]DAY!$A$2:$E$3000,2,0),0)</f>
        <v>8</v>
      </c>
      <c r="H124" s="53">
        <f>IFERROR(VLOOKUP(H178,[1]DAY!$A$2:$E$3000,2,0),0)</f>
        <v>8</v>
      </c>
      <c r="I124" s="53">
        <f>IFERROR(VLOOKUP(I178,[1]DAY!$A$2:$E$3000,2,0),0)</f>
        <v>8</v>
      </c>
      <c r="J124" s="53">
        <f>IFERROR(VLOOKUP(J178,[1]DAY!$A$2:$E$3000,2,0),0)</f>
        <v>8</v>
      </c>
      <c r="K124" s="53">
        <f>IFERROR(VLOOKUP(K178,[1]DAY!$A$2:$E$3000,2,0),0)</f>
        <v>8</v>
      </c>
      <c r="L124" s="53">
        <f>IFERROR(VLOOKUP(L178,[1]DAY!$A$2:$E$3000,2,0),0)</f>
        <v>8</v>
      </c>
      <c r="M124" s="53">
        <f>IFERROR(VLOOKUP(M178,[1]DAY!$A$2:$E$3000,2,0),0)</f>
        <v>8</v>
      </c>
      <c r="N124" s="53">
        <f>IFERROR(VLOOKUP(N178,[1]DAY!$A$2:$E$3000,2,0),0)</f>
        <v>8</v>
      </c>
      <c r="O124" s="53">
        <f>IFERROR(VLOOKUP(O178,[1]DAY!$A$2:$E$3000,2,0),0)</f>
        <v>8</v>
      </c>
      <c r="P124" s="53">
        <f>IFERROR(VLOOKUP(P178,[1]DAY!$A$2:$E$3000,2,0),0)</f>
        <v>8</v>
      </c>
      <c r="Q124" s="53">
        <f>IFERROR(VLOOKUP(Q178,[1]DAY!$A$2:$E$3000,2,0),0)</f>
        <v>9</v>
      </c>
      <c r="R124" s="53">
        <f>IFERROR(VLOOKUP(R178,[1]DAY!$A$2:$E$3000,2,0),0)</f>
        <v>9</v>
      </c>
      <c r="S124" s="53">
        <f>IFERROR(VLOOKUP(S178,[1]DAY!$A$2:$E$3000,2,0),0)</f>
        <v>9</v>
      </c>
      <c r="T124" s="53">
        <f>IFERROR(VLOOKUP(T178,[1]DAY!$A$2:$E$3000,2,0),0)</f>
        <v>9</v>
      </c>
      <c r="U124" s="53">
        <f>IFERROR(VLOOKUP(U178,[1]DAY!$A$2:$E$3000,2,0),0)</f>
        <v>9</v>
      </c>
      <c r="V124" s="53">
        <f>IFERROR(VLOOKUP(V178,[1]DAY!$A$2:$E$3000,2,0),0)</f>
        <v>9</v>
      </c>
      <c r="W124" s="53">
        <f>IFERROR(VLOOKUP(W178,[1]DAY!$A$2:$E$3000,2,0),0)</f>
        <v>9</v>
      </c>
      <c r="X124" s="53">
        <f>IFERROR(VLOOKUP(X178,[1]DAY!$A$2:$E$3000,2,0),0)</f>
        <v>9</v>
      </c>
      <c r="Y124" s="53">
        <f>IFERROR(VLOOKUP(Y178,[1]DAY!$A$2:$E$3000,2,0),0)</f>
        <v>9</v>
      </c>
      <c r="Z124" s="53">
        <f>IFERROR(VLOOKUP(Z178,[1]DAY!$A$2:$E$3000,2,0),0)</f>
        <v>9</v>
      </c>
      <c r="AA124" s="53">
        <f>IFERROR(VLOOKUP(AA178,[1]DAY!$A$2:$E$3000,2,0),0)</f>
        <v>9</v>
      </c>
      <c r="AB124" s="53">
        <f>IFERROR(VLOOKUP(AB178,[1]DAY!$A$2:$E$3000,2,0),0)</f>
        <v>9</v>
      </c>
      <c r="AC124" s="53">
        <f>IFERROR(VLOOKUP(AC178,[1]DAY!$A$2:$E$3000,2,0),0)</f>
        <v>9</v>
      </c>
      <c r="AD124" s="32">
        <f>IFERROR(VLOOKUP(AD178,[1]DAY!$A$2:$E$3000,2,0),0)</f>
        <v>9</v>
      </c>
      <c r="AE124" s="149" t="s">
        <v>68</v>
      </c>
      <c r="AF124" s="168" t="s">
        <v>77</v>
      </c>
      <c r="AG124" s="180" t="s">
        <v>79</v>
      </c>
      <c r="AH124" s="145" t="s">
        <v>68</v>
      </c>
      <c r="AI124" s="164" t="s">
        <v>80</v>
      </c>
      <c r="AJ124" s="180" t="s">
        <v>79</v>
      </c>
      <c r="AK124" s="6"/>
      <c r="AM124" s="218"/>
      <c r="AN124" s="218"/>
      <c r="AQ124" s="224">
        <f>IFERROR(VLOOKUP(AQ198,[1]DAY!$A$2:$E$744,7,0),0)</f>
        <v>0</v>
      </c>
    </row>
    <row r="125" spans="1:43" ht="27.75" customHeight="1">
      <c r="A125" s="15"/>
      <c r="B125" s="33" t="s">
        <v>45</v>
      </c>
      <c r="C125" s="54">
        <f>IFERROR(VLOOKUP(C178,[1]DAY!$A$2:$E$3000,3,0),0)</f>
        <v>18</v>
      </c>
      <c r="D125" s="54">
        <f>IFERROR(VLOOKUP(D178,[1]DAY!$A$2:$E$3000,3,0),0)</f>
        <v>19</v>
      </c>
      <c r="E125" s="54">
        <f>IFERROR(VLOOKUP(E178,[1]DAY!$A$2:$E$3000,3,0),0)</f>
        <v>20</v>
      </c>
      <c r="F125" s="54">
        <f>IFERROR(VLOOKUP(F178,[1]DAY!$A$2:$E$3000,3,0),0)</f>
        <v>21</v>
      </c>
      <c r="G125" s="54">
        <f>IFERROR(VLOOKUP(G178,[1]DAY!$A$2:$E$3000,3,0),0)</f>
        <v>22</v>
      </c>
      <c r="H125" s="54">
        <f>IFERROR(VLOOKUP(H178,[1]DAY!$A$2:$E$3000,3,0),0)</f>
        <v>23</v>
      </c>
      <c r="I125" s="54">
        <f>IFERROR(VLOOKUP(I178,[1]DAY!$A$2:$E$3000,3,0),0)</f>
        <v>24</v>
      </c>
      <c r="J125" s="54">
        <f>IFERROR(VLOOKUP(J178,[1]DAY!$A$2:$E$3000,3,0),0)</f>
        <v>25</v>
      </c>
      <c r="K125" s="54">
        <f>IFERROR(VLOOKUP(K178,[1]DAY!$A$2:$E$3000,3,0),0)</f>
        <v>26</v>
      </c>
      <c r="L125" s="54">
        <f>IFERROR(VLOOKUP(L178,[1]DAY!$A$2:$E$3000,3,0),0)</f>
        <v>27</v>
      </c>
      <c r="M125" s="54">
        <f>IFERROR(VLOOKUP(M178,[1]DAY!$A$2:$E$3000,3,0),0)</f>
        <v>28</v>
      </c>
      <c r="N125" s="54">
        <f>IFERROR(VLOOKUP(N178,[1]DAY!$A$2:$E$3000,3,0),0)</f>
        <v>29</v>
      </c>
      <c r="O125" s="54">
        <f>IFERROR(VLOOKUP(O178,[1]DAY!$A$2:$E$3000,3,0),0)</f>
        <v>30</v>
      </c>
      <c r="P125" s="54">
        <f>IFERROR(VLOOKUP(P178,[1]DAY!$A$2:$E$3000,3,0),0)</f>
        <v>31</v>
      </c>
      <c r="Q125" s="54">
        <f>IFERROR(VLOOKUP(Q178,[1]DAY!$A$2:$E$3000,3,0),0)</f>
        <v>1</v>
      </c>
      <c r="R125" s="54">
        <f>IFERROR(VLOOKUP(R178,[1]DAY!$A$2:$E$3000,3,0),0)</f>
        <v>2</v>
      </c>
      <c r="S125" s="54">
        <f>IFERROR(VLOOKUP(S178,[1]DAY!$A$2:$E$3000,3,0),0)</f>
        <v>3</v>
      </c>
      <c r="T125" s="54">
        <f>IFERROR(VLOOKUP(T178,[1]DAY!$A$2:$E$3000,3,0),0)</f>
        <v>4</v>
      </c>
      <c r="U125" s="54">
        <f>IFERROR(VLOOKUP(U178,[1]DAY!$A$2:$E$3000,3,0),0)</f>
        <v>5</v>
      </c>
      <c r="V125" s="54">
        <f>IFERROR(VLOOKUP(V178,[1]DAY!$A$2:$E$3000,3,0),0)</f>
        <v>6</v>
      </c>
      <c r="W125" s="54">
        <f>IFERROR(VLOOKUP(W178,[1]DAY!$A$2:$E$3000,3,0),0)</f>
        <v>7</v>
      </c>
      <c r="X125" s="54">
        <f>IFERROR(VLOOKUP(X178,[1]DAY!$A$2:$E$3000,3,0),0)</f>
        <v>8</v>
      </c>
      <c r="Y125" s="54">
        <f>IFERROR(VLOOKUP(Y178,[1]DAY!$A$2:$E$3000,3,0),0)</f>
        <v>9</v>
      </c>
      <c r="Z125" s="54">
        <f>IFERROR(VLOOKUP(Z178,[1]DAY!$A$2:$E$3000,3,0),0)</f>
        <v>10</v>
      </c>
      <c r="AA125" s="54">
        <f>IFERROR(VLOOKUP(AA178,[1]DAY!$A$2:$E$3000,3,0),0)</f>
        <v>11</v>
      </c>
      <c r="AB125" s="54">
        <f>IFERROR(VLOOKUP(AB178,[1]DAY!$A$2:$E$3000,3,0),0)</f>
        <v>12</v>
      </c>
      <c r="AC125" s="54">
        <f>IFERROR(VLOOKUP(AC178,[1]DAY!$A$2:$E$3000,3,0),0)</f>
        <v>13</v>
      </c>
      <c r="AD125" s="136">
        <f>IFERROR(VLOOKUP(AD178,[1]DAY!$A$2:$E$3000,3,0),0)</f>
        <v>14</v>
      </c>
      <c r="AE125" s="146"/>
      <c r="AF125" s="165"/>
      <c r="AG125" s="180"/>
      <c r="AH125" s="146"/>
      <c r="AI125" s="165"/>
      <c r="AJ125" s="180"/>
      <c r="AM125" s="218"/>
      <c r="AN125" s="218"/>
      <c r="AQ125" s="30">
        <f>IFERROR(VLOOKUP(AQ204,[1]DAY!$A$2:$E$744,2,0),0)</f>
        <v>0</v>
      </c>
    </row>
    <row r="126" spans="1:43" ht="27.75" customHeight="1">
      <c r="A126" s="15"/>
      <c r="B126" s="34" t="s">
        <v>46</v>
      </c>
      <c r="C126" s="55" t="str">
        <f>IFERROR(VLOOKUP(C178,[1]DAY!$A$2:$E$3000,4,0),0)</f>
        <v>月</v>
      </c>
      <c r="D126" s="55" t="str">
        <f>IFERROR(VLOOKUP(D178,[1]DAY!$A$2:$E$3000,4,0),0)</f>
        <v>火</v>
      </c>
      <c r="E126" s="55" t="str">
        <f>IFERROR(VLOOKUP(E178,[1]DAY!$A$2:$E$3000,4,0),0)</f>
        <v>水</v>
      </c>
      <c r="F126" s="55" t="str">
        <f>IFERROR(VLOOKUP(F178,[1]DAY!$A$2:$E$3000,4,0),0)</f>
        <v>木</v>
      </c>
      <c r="G126" s="55" t="str">
        <f>IFERROR(VLOOKUP(G178,[1]DAY!$A$2:$E$3000,4,0),0)</f>
        <v>金</v>
      </c>
      <c r="H126" s="55" t="str">
        <f>IFERROR(VLOOKUP(H178,[1]DAY!$A$2:$E$3000,4,0),0)</f>
        <v>土</v>
      </c>
      <c r="I126" s="55" t="str">
        <f>IFERROR(VLOOKUP(I178,[1]DAY!$A$2:$E$3000,4,0),0)</f>
        <v>日</v>
      </c>
      <c r="J126" s="55" t="str">
        <f>IFERROR(VLOOKUP(J178,[1]DAY!$A$2:$E$3000,4,0),0)</f>
        <v>月</v>
      </c>
      <c r="K126" s="55" t="str">
        <f>IFERROR(VLOOKUP(K178,[1]DAY!$A$2:$E$3000,4,0),0)</f>
        <v>火</v>
      </c>
      <c r="L126" s="55" t="str">
        <f>IFERROR(VLOOKUP(L178,[1]DAY!$A$2:$E$3000,4,0),0)</f>
        <v>水</v>
      </c>
      <c r="M126" s="55" t="str">
        <f>IFERROR(VLOOKUP(M178,[1]DAY!$A$2:$E$3000,4,0),0)</f>
        <v>木</v>
      </c>
      <c r="N126" s="55" t="str">
        <f>IFERROR(VLOOKUP(N178,[1]DAY!$A$2:$E$3000,4,0),0)</f>
        <v>金</v>
      </c>
      <c r="O126" s="55" t="str">
        <f>IFERROR(VLOOKUP(O178,[1]DAY!$A$2:$E$3000,4,0),0)</f>
        <v>土</v>
      </c>
      <c r="P126" s="55" t="str">
        <f>IFERROR(VLOOKUP(P178,[1]DAY!$A$2:$E$3000,4,0),0)</f>
        <v>日</v>
      </c>
      <c r="Q126" s="55" t="str">
        <f>IFERROR(VLOOKUP(Q178,[1]DAY!$A$2:$E$3000,4,0),0)</f>
        <v>月</v>
      </c>
      <c r="R126" s="55" t="str">
        <f>IFERROR(VLOOKUP(R178,[1]DAY!$A$2:$E$3000,4,0),0)</f>
        <v>火</v>
      </c>
      <c r="S126" s="55" t="str">
        <f>IFERROR(VLOOKUP(S178,[1]DAY!$A$2:$E$3000,4,0),0)</f>
        <v>水</v>
      </c>
      <c r="T126" s="55" t="str">
        <f>IFERROR(VLOOKUP(T178,[1]DAY!$A$2:$E$3000,4,0),0)</f>
        <v>木</v>
      </c>
      <c r="U126" s="55" t="str">
        <f>IFERROR(VLOOKUP(U178,[1]DAY!$A$2:$E$3000,4,0),0)</f>
        <v>金</v>
      </c>
      <c r="V126" s="55" t="str">
        <f>IFERROR(VLOOKUP(V178,[1]DAY!$A$2:$E$3000,4,0),0)</f>
        <v>土</v>
      </c>
      <c r="W126" s="55" t="str">
        <f>IFERROR(VLOOKUP(W178,[1]DAY!$A$2:$E$3000,4,0),0)</f>
        <v>日</v>
      </c>
      <c r="X126" s="55" t="str">
        <f>IFERROR(VLOOKUP(X178,[1]DAY!$A$2:$E$3000,4,0),0)</f>
        <v>月</v>
      </c>
      <c r="Y126" s="55" t="str">
        <f>IFERROR(VLOOKUP(Y178,[1]DAY!$A$2:$E$3000,4,0),0)</f>
        <v>火</v>
      </c>
      <c r="Z126" s="55" t="str">
        <f>IFERROR(VLOOKUP(Z178,[1]DAY!$A$2:$E$3000,4,0),0)</f>
        <v>水</v>
      </c>
      <c r="AA126" s="55" t="str">
        <f>IFERROR(VLOOKUP(AA178,[1]DAY!$A$2:$E$3000,4,0),0)</f>
        <v>木</v>
      </c>
      <c r="AB126" s="55" t="str">
        <f>IFERROR(VLOOKUP(AB178,[1]DAY!$A$2:$E$3000,4,0),0)</f>
        <v>金</v>
      </c>
      <c r="AC126" s="55" t="str">
        <f>IFERROR(VLOOKUP(AC178,[1]DAY!$A$2:$E$3000,4,0),0)</f>
        <v>土</v>
      </c>
      <c r="AD126" s="34" t="str">
        <f>IFERROR(VLOOKUP(AD178,[1]DAY!$A$2:$E$3000,4,0),0)</f>
        <v>日</v>
      </c>
      <c r="AE126" s="146"/>
      <c r="AF126" s="165"/>
      <c r="AG126" s="180"/>
      <c r="AH126" s="146"/>
      <c r="AI126" s="165"/>
      <c r="AJ126" s="180"/>
      <c r="AM126" s="218"/>
      <c r="AN126" s="218"/>
      <c r="AQ126" s="60">
        <f>IFERROR(VLOOKUP(AQ204,[1]DAY!$A$2:$E$744,3,0),0)</f>
        <v>0</v>
      </c>
    </row>
    <row r="127" spans="1:43" ht="89.25" customHeight="1">
      <c r="A127" s="15"/>
      <c r="B127" s="35" t="s">
        <v>47</v>
      </c>
      <c r="C127" s="56" t="str">
        <f>IFERROR(VLOOKUP(C178,[1]DAY!$A$2:$E$3000,5,0),0)</f>
        <v/>
      </c>
      <c r="D127" s="56" t="str">
        <f>IFERROR(VLOOKUP(D178,[1]DAY!$A$2:$E$3000,5,0),0)</f>
        <v/>
      </c>
      <c r="E127" s="56" t="str">
        <f>IFERROR(VLOOKUP(E178,[1]DAY!$A$2:$E$3000,5,0),0)</f>
        <v/>
      </c>
      <c r="F127" s="56" t="str">
        <f>IFERROR(VLOOKUP(F178,[1]DAY!$A$2:$E$3000,5,0),0)</f>
        <v/>
      </c>
      <c r="G127" s="56" t="str">
        <f>IFERROR(VLOOKUP(G178,[1]DAY!$A$2:$E$3000,5,0),0)</f>
        <v/>
      </c>
      <c r="H127" s="56" t="str">
        <f>IFERROR(VLOOKUP(H178,[1]DAY!$A$2:$E$3000,5,0),0)</f>
        <v/>
      </c>
      <c r="I127" s="56" t="str">
        <f>IFERROR(VLOOKUP(I178,[1]DAY!$A$2:$E$3000,5,0),0)</f>
        <v/>
      </c>
      <c r="J127" s="56" t="str">
        <f>IFERROR(VLOOKUP(J178,[1]DAY!$A$2:$E$3000,5,0),0)</f>
        <v/>
      </c>
      <c r="K127" s="56" t="str">
        <f>IFERROR(VLOOKUP(K178,[1]DAY!$A$2:$E$3000,5,0),0)</f>
        <v/>
      </c>
      <c r="L127" s="56" t="str">
        <f>IFERROR(VLOOKUP(L178,[1]DAY!$A$2:$E$3000,5,0),0)</f>
        <v/>
      </c>
      <c r="M127" s="56" t="str">
        <f>IFERROR(VLOOKUP(M178,[1]DAY!$A$2:$E$3000,5,0),0)</f>
        <v/>
      </c>
      <c r="N127" s="56" t="str">
        <f>IFERROR(VLOOKUP(N178,[1]DAY!$A$2:$E$3000,5,0),0)</f>
        <v/>
      </c>
      <c r="O127" s="56" t="str">
        <f>IFERROR(VLOOKUP(O178,[1]DAY!$A$2:$E$3000,5,0),0)</f>
        <v/>
      </c>
      <c r="P127" s="56" t="str">
        <f>IFERROR(VLOOKUP(P178,[1]DAY!$A$2:$E$3000,5,0),0)</f>
        <v/>
      </c>
      <c r="Q127" s="56" t="str">
        <f>IFERROR(VLOOKUP(Q178,[1]DAY!$A$2:$E$3000,5,0),0)</f>
        <v/>
      </c>
      <c r="R127" s="56" t="str">
        <f>IFERROR(VLOOKUP(R178,[1]DAY!$A$2:$E$3000,5,0),0)</f>
        <v/>
      </c>
      <c r="S127" s="56" t="str">
        <f>IFERROR(VLOOKUP(S178,[1]DAY!$A$2:$E$3000,5,0),0)</f>
        <v/>
      </c>
      <c r="T127" s="56" t="str">
        <f>IFERROR(VLOOKUP(T178,[1]DAY!$A$2:$E$3000,5,0),0)</f>
        <v/>
      </c>
      <c r="U127" s="56" t="str">
        <f>IFERROR(VLOOKUP(U178,[1]DAY!$A$2:$E$3000,5,0),0)</f>
        <v/>
      </c>
      <c r="V127" s="56" t="str">
        <f>IFERROR(VLOOKUP(V178,[1]DAY!$A$2:$E$3000,5,0),0)</f>
        <v/>
      </c>
      <c r="W127" s="56" t="str">
        <f>IFERROR(VLOOKUP(W178,[1]DAY!$A$2:$E$3000,5,0),0)</f>
        <v/>
      </c>
      <c r="X127" s="56" t="str">
        <f>IFERROR(VLOOKUP(X178,[1]DAY!$A$2:$E$3000,5,0),0)</f>
        <v/>
      </c>
      <c r="Y127" s="56" t="str">
        <f>IFERROR(VLOOKUP(Y178,[1]DAY!$A$2:$E$3000,5,0),0)</f>
        <v/>
      </c>
      <c r="Z127" s="56" t="str">
        <f>IFERROR(VLOOKUP(Z178,[1]DAY!$A$2:$E$3000,5,0),0)</f>
        <v/>
      </c>
      <c r="AA127" s="56" t="str">
        <f>IFERROR(VLOOKUP(AA178,[1]DAY!$A$2:$E$3000,5,0),0)</f>
        <v/>
      </c>
      <c r="AB127" s="56" t="str">
        <f>IFERROR(VLOOKUP(AB178,[1]DAY!$A$2:$E$3000,5,0),0)</f>
        <v/>
      </c>
      <c r="AC127" s="56" t="str">
        <f>IFERROR(VLOOKUP(AC178,[1]DAY!$A$2:$E$3000,5,0),0)</f>
        <v/>
      </c>
      <c r="AD127" s="56" t="str">
        <f>IFERROR(VLOOKUP(AD178,[1]DAY!$A$2:$E$3000,5,0),0)</f>
        <v/>
      </c>
      <c r="AE127" s="146"/>
      <c r="AF127" s="165"/>
      <c r="AG127" s="181"/>
      <c r="AH127" s="146"/>
      <c r="AI127" s="165"/>
      <c r="AJ127" s="181"/>
      <c r="AM127" s="214"/>
      <c r="AN127" s="214"/>
      <c r="AQ127" s="60">
        <f>IFERROR(VLOOKUP(AQ204,[1]DAY!$A$2:$E$744,4,0),0)</f>
        <v>0</v>
      </c>
    </row>
    <row r="128" spans="1:43" ht="27.75" customHeight="1">
      <c r="A128" s="15"/>
      <c r="B128" s="36" t="s">
        <v>49</v>
      </c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147">
        <f>IF(COUNT(C128:AD128)=0,+(COUNTIF(C128:AD128,"作業"))+(COUNTIF(C128:AD128,"休日")),"")</f>
        <v>0</v>
      </c>
      <c r="AF128" s="166">
        <f>IF(+COUNT(C128:AD128)=0,(COUNTIF(C128:AD128,"休日")),"")</f>
        <v>0</v>
      </c>
      <c r="AG128" s="182">
        <f>IFERROR(IF(COUNTA(C128:AD128)=0,0,IF(COUNTA(C128:AD128)&lt;28,$F$150,IF(AM129&gt;0.284,$F$148,$F$149))),0)</f>
        <v>0</v>
      </c>
      <c r="AH128" s="147">
        <f>IF(COUNT(C129:AD129)=0,+(COUNTIF(C129:AD129,"作業"))+(COUNTIF(C129:AD129,"休日")),"")</f>
        <v>0</v>
      </c>
      <c r="AI128" s="166">
        <f>IF(COUNT(C129:AD129)=0,(COUNTIF(C129:AD129,"休日")),"")</f>
        <v>0</v>
      </c>
      <c r="AJ128" s="182">
        <f>IFERROR(IF(COUNTA(C129:AD129)=0,0,IF(COUNTA(C129:AD129)&lt;28,$F$150,IF(AN129&gt;0.284,$F$146,$F$147))),0)</f>
        <v>0</v>
      </c>
      <c r="AL128" s="6"/>
      <c r="AM128" s="218"/>
      <c r="AN128" s="218"/>
      <c r="AQ128" s="135">
        <f>IFERROR(VLOOKUP(AQ204,[1]DAY!$A$2:$E$744,5,0),0)</f>
        <v>0</v>
      </c>
    </row>
    <row r="129" spans="1:62" ht="27.75" customHeight="1">
      <c r="A129" s="16"/>
      <c r="B129" s="37" t="s">
        <v>51</v>
      </c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148">
        <f>IFERROR(AM129,0)</f>
        <v>0</v>
      </c>
      <c r="AF129" s="167"/>
      <c r="AG129" s="183"/>
      <c r="AH129" s="148">
        <f>IFERROR(AN129,0)</f>
        <v>0</v>
      </c>
      <c r="AI129" s="167"/>
      <c r="AJ129" s="183"/>
      <c r="AM129" s="217" t="e">
        <f>ROUND(AF128/AE128,3)</f>
        <v>#DIV/0!</v>
      </c>
      <c r="AN129" s="220" t="e">
        <f>ROUND(AI128/AH128,3)</f>
        <v>#DIV/0!</v>
      </c>
      <c r="AQ129" s="223">
        <f>IFERROR(VLOOKUP(AQ204,[1]DAY!$A$2:$E$744,6,0),0)</f>
        <v>0</v>
      </c>
    </row>
    <row r="130" spans="1:62" ht="27.75" customHeight="1">
      <c r="A130" s="14" t="s">
        <v>39</v>
      </c>
      <c r="B130" s="32" t="s">
        <v>31</v>
      </c>
      <c r="C130" s="53">
        <f>IFERROR(VLOOKUP(C179,[1]DAY!$A$2:$E$3000,2,0),0)</f>
        <v>9</v>
      </c>
      <c r="D130" s="53">
        <f>IFERROR(VLOOKUP(D179,[1]DAY!$A$2:$E$3000,2,0),0)</f>
        <v>9</v>
      </c>
      <c r="E130" s="53">
        <f>IFERROR(VLOOKUP(E179,[1]DAY!$A$2:$E$3000,2,0),0)</f>
        <v>9</v>
      </c>
      <c r="F130" s="53">
        <f>IFERROR(VLOOKUP(F179,[1]DAY!$A$2:$E$3000,2,0),0)</f>
        <v>9</v>
      </c>
      <c r="G130" s="53">
        <f>IFERROR(VLOOKUP(G179,[1]DAY!$A$2:$E$3000,2,0),0)</f>
        <v>9</v>
      </c>
      <c r="H130" s="53">
        <f>IFERROR(VLOOKUP(H179,[1]DAY!$A$2:$E$3000,2,0),0)</f>
        <v>9</v>
      </c>
      <c r="I130" s="53">
        <f>IFERROR(VLOOKUP(I179,[1]DAY!$A$2:$E$3000,2,0),0)</f>
        <v>9</v>
      </c>
      <c r="J130" s="53">
        <f>IFERROR(VLOOKUP(J179,[1]DAY!$A$2:$E$3000,2,0),0)</f>
        <v>9</v>
      </c>
      <c r="K130" s="53">
        <f>IFERROR(VLOOKUP(K179,[1]DAY!$A$2:$E$3000,2,0),0)</f>
        <v>9</v>
      </c>
      <c r="L130" s="53">
        <f>IFERROR(VLOOKUP(L179,[1]DAY!$A$2:$E$3000,2,0),0)</f>
        <v>9</v>
      </c>
      <c r="M130" s="53">
        <f>IFERROR(VLOOKUP(M179,[1]DAY!$A$2:$E$3000,2,0),0)</f>
        <v>9</v>
      </c>
      <c r="N130" s="53">
        <f>IFERROR(VLOOKUP(N179,[1]DAY!$A$2:$E$3000,2,0),0)</f>
        <v>9</v>
      </c>
      <c r="O130" s="53">
        <f>IFERROR(VLOOKUP(O179,[1]DAY!$A$2:$E$3000,2,0),0)</f>
        <v>9</v>
      </c>
      <c r="P130" s="53">
        <f>IFERROR(VLOOKUP(P179,[1]DAY!$A$2:$E$3000,2,0),0)</f>
        <v>9</v>
      </c>
      <c r="Q130" s="53">
        <f>IFERROR(VLOOKUP(Q179,[1]DAY!$A$2:$E$3000,2,0),0)</f>
        <v>9</v>
      </c>
      <c r="R130" s="53">
        <f>IFERROR(VLOOKUP(R179,[1]DAY!$A$2:$E$3000,2,0),0)</f>
        <v>9</v>
      </c>
      <c r="S130" s="53">
        <f>IFERROR(VLOOKUP(S179,[1]DAY!$A$2:$E$3000,2,0),0)</f>
        <v>10</v>
      </c>
      <c r="T130" s="53">
        <f>IFERROR(VLOOKUP(T179,[1]DAY!$A$2:$E$3000,2,0),0)</f>
        <v>10</v>
      </c>
      <c r="U130" s="53">
        <f>IFERROR(VLOOKUP(U179,[1]DAY!$A$2:$E$3000,2,0),0)</f>
        <v>10</v>
      </c>
      <c r="V130" s="53">
        <f>IFERROR(VLOOKUP(V179,[1]DAY!$A$2:$E$3000,2,0),0)</f>
        <v>10</v>
      </c>
      <c r="W130" s="53">
        <f>IFERROR(VLOOKUP(W179,[1]DAY!$A$2:$E$3000,2,0),0)</f>
        <v>10</v>
      </c>
      <c r="X130" s="53">
        <f>IFERROR(VLOOKUP(X179,[1]DAY!$A$2:$E$3000,2,0),0)</f>
        <v>10</v>
      </c>
      <c r="Y130" s="53">
        <f>IFERROR(VLOOKUP(Y179,[1]DAY!$A$2:$E$3000,2,0),0)</f>
        <v>10</v>
      </c>
      <c r="Z130" s="53">
        <f>IFERROR(VLOOKUP(Z179,[1]DAY!$A$2:$E$3000,2,0),0)</f>
        <v>10</v>
      </c>
      <c r="AA130" s="53">
        <f>IFERROR(VLOOKUP(AA179,[1]DAY!$A$2:$E$3000,2,0),0)</f>
        <v>10</v>
      </c>
      <c r="AB130" s="53">
        <f>IFERROR(VLOOKUP(AB179,[1]DAY!$A$2:$E$3000,2,0),0)</f>
        <v>10</v>
      </c>
      <c r="AC130" s="53">
        <f>IFERROR(VLOOKUP(AC179,[1]DAY!$A$2:$E$3000,2,0),0)</f>
        <v>10</v>
      </c>
      <c r="AD130" s="53">
        <f>IFERROR(VLOOKUP(AD179,[1]DAY!$A$2:$E$3000,2,0),0)</f>
        <v>10</v>
      </c>
      <c r="AE130" s="149" t="s">
        <v>68</v>
      </c>
      <c r="AF130" s="168" t="s">
        <v>77</v>
      </c>
      <c r="AG130" s="180" t="s">
        <v>79</v>
      </c>
      <c r="AH130" s="145" t="s">
        <v>68</v>
      </c>
      <c r="AI130" s="164" t="s">
        <v>80</v>
      </c>
      <c r="AJ130" s="180" t="s">
        <v>79</v>
      </c>
      <c r="AK130" s="6"/>
      <c r="AM130" s="218"/>
      <c r="AN130" s="218"/>
      <c r="AQ130" s="224">
        <f>IFERROR(VLOOKUP(AQ204,[1]DAY!$A$2:$E$744,7,0),0)</f>
        <v>0</v>
      </c>
    </row>
    <row r="131" spans="1:62" ht="27.75" customHeight="1">
      <c r="A131" s="15"/>
      <c r="B131" s="33" t="s">
        <v>45</v>
      </c>
      <c r="C131" s="54">
        <f>IFERROR(VLOOKUP(C179,[1]DAY!$A$2:$E$3000,3,0),0)</f>
        <v>15</v>
      </c>
      <c r="D131" s="54">
        <f>IFERROR(VLOOKUP(D179,[1]DAY!$A$2:$E$3000,3,0),0)</f>
        <v>16</v>
      </c>
      <c r="E131" s="54">
        <f>IFERROR(VLOOKUP(E179,[1]DAY!$A$2:$E$3000,3,0),0)</f>
        <v>17</v>
      </c>
      <c r="F131" s="54">
        <f>IFERROR(VLOOKUP(F179,[1]DAY!$A$2:$E$3000,3,0),0)</f>
        <v>18</v>
      </c>
      <c r="G131" s="54">
        <f>IFERROR(VLOOKUP(G179,[1]DAY!$A$2:$E$3000,3,0),0)</f>
        <v>19</v>
      </c>
      <c r="H131" s="54">
        <f>IFERROR(VLOOKUP(H179,[1]DAY!$A$2:$E$3000,3,0),0)</f>
        <v>20</v>
      </c>
      <c r="I131" s="54">
        <f>IFERROR(VLOOKUP(I179,[1]DAY!$A$2:$E$3000,3,0),0)</f>
        <v>21</v>
      </c>
      <c r="J131" s="54">
        <f>IFERROR(VLOOKUP(J179,[1]DAY!$A$2:$E$3000,3,0),0)</f>
        <v>22</v>
      </c>
      <c r="K131" s="54">
        <f>IFERROR(VLOOKUP(K179,[1]DAY!$A$2:$E$3000,3,0),0)</f>
        <v>23</v>
      </c>
      <c r="L131" s="54">
        <f>IFERROR(VLOOKUP(L179,[1]DAY!$A$2:$E$3000,3,0),0)</f>
        <v>24</v>
      </c>
      <c r="M131" s="54">
        <f>IFERROR(VLOOKUP(M179,[1]DAY!$A$2:$E$3000,3,0),0)</f>
        <v>25</v>
      </c>
      <c r="N131" s="54">
        <f>IFERROR(VLOOKUP(N179,[1]DAY!$A$2:$E$3000,3,0),0)</f>
        <v>26</v>
      </c>
      <c r="O131" s="54">
        <f>IFERROR(VLOOKUP(O179,[1]DAY!$A$2:$E$3000,3,0),0)</f>
        <v>27</v>
      </c>
      <c r="P131" s="54">
        <f>IFERROR(VLOOKUP(P179,[1]DAY!$A$2:$E$3000,3,0),0)</f>
        <v>28</v>
      </c>
      <c r="Q131" s="54">
        <f>IFERROR(VLOOKUP(Q179,[1]DAY!$A$2:$E$3000,3,0),0)</f>
        <v>29</v>
      </c>
      <c r="R131" s="54">
        <f>IFERROR(VLOOKUP(R179,[1]DAY!$A$2:$E$3000,3,0),0)</f>
        <v>30</v>
      </c>
      <c r="S131" s="54">
        <f>IFERROR(VLOOKUP(S179,[1]DAY!$A$2:$E$3000,3,0),0)</f>
        <v>1</v>
      </c>
      <c r="T131" s="54">
        <f>IFERROR(VLOOKUP(T179,[1]DAY!$A$2:$E$3000,3,0),0)</f>
        <v>2</v>
      </c>
      <c r="U131" s="54">
        <f>IFERROR(VLOOKUP(U179,[1]DAY!$A$2:$E$3000,3,0),0)</f>
        <v>3</v>
      </c>
      <c r="V131" s="54">
        <f>IFERROR(VLOOKUP(V179,[1]DAY!$A$2:$E$3000,3,0),0)</f>
        <v>4</v>
      </c>
      <c r="W131" s="54">
        <f>IFERROR(VLOOKUP(W179,[1]DAY!$A$2:$E$3000,3,0),0)</f>
        <v>5</v>
      </c>
      <c r="X131" s="54">
        <f>IFERROR(VLOOKUP(X179,[1]DAY!$A$2:$E$3000,3,0),0)</f>
        <v>6</v>
      </c>
      <c r="Y131" s="54">
        <f>IFERROR(VLOOKUP(Y179,[1]DAY!$A$2:$E$3000,3,0),0)</f>
        <v>7</v>
      </c>
      <c r="Z131" s="54">
        <f>IFERROR(VLOOKUP(Z179,[1]DAY!$A$2:$E$3000,3,0),0)</f>
        <v>8</v>
      </c>
      <c r="AA131" s="54">
        <f>IFERROR(VLOOKUP(AA179,[1]DAY!$A$2:$E$3000,3,0),0)</f>
        <v>9</v>
      </c>
      <c r="AB131" s="54">
        <f>IFERROR(VLOOKUP(AB179,[1]DAY!$A$2:$E$3000,3,0),0)</f>
        <v>10</v>
      </c>
      <c r="AC131" s="54">
        <f>IFERROR(VLOOKUP(AC179,[1]DAY!$A$2:$E$3000,3,0),0)</f>
        <v>11</v>
      </c>
      <c r="AD131" s="134">
        <f>IFERROR(VLOOKUP(AD179,[1]DAY!$A$2:$E$3000,3,0),0)</f>
        <v>12</v>
      </c>
      <c r="AE131" s="146"/>
      <c r="AF131" s="165"/>
      <c r="AG131" s="180"/>
      <c r="AH131" s="146"/>
      <c r="AI131" s="165"/>
      <c r="AJ131" s="180"/>
      <c r="AM131" s="218"/>
      <c r="AN131" s="218"/>
      <c r="AQ131" s="30">
        <f>IFERROR(VLOOKUP(AQ210,[1]DAY!$A$2:$E$744,2,0),0)</f>
        <v>0</v>
      </c>
    </row>
    <row r="132" spans="1:62" ht="27.75" customHeight="1">
      <c r="A132" s="15"/>
      <c r="B132" s="34" t="s">
        <v>46</v>
      </c>
      <c r="C132" s="55" t="str">
        <f>IFERROR(VLOOKUP(C179,[1]DAY!$A$2:$E$3000,4,0),0)</f>
        <v>月</v>
      </c>
      <c r="D132" s="55" t="str">
        <f>IFERROR(VLOOKUP(D179,[1]DAY!$A$2:$E$3000,4,0),0)</f>
        <v>火</v>
      </c>
      <c r="E132" s="55" t="str">
        <f>IFERROR(VLOOKUP(E179,[1]DAY!$A$2:$E$3000,4,0),0)</f>
        <v>水</v>
      </c>
      <c r="F132" s="55" t="str">
        <f>IFERROR(VLOOKUP(F179,[1]DAY!$A$2:$E$3000,4,0),0)</f>
        <v>木</v>
      </c>
      <c r="G132" s="55" t="str">
        <f>IFERROR(VLOOKUP(G179,[1]DAY!$A$2:$E$3000,4,0),0)</f>
        <v>金</v>
      </c>
      <c r="H132" s="55" t="str">
        <f>IFERROR(VLOOKUP(H179,[1]DAY!$A$2:$E$3000,4,0),0)</f>
        <v>土</v>
      </c>
      <c r="I132" s="55" t="str">
        <f>IFERROR(VLOOKUP(I179,[1]DAY!$A$2:$E$3000,4,0),0)</f>
        <v>日</v>
      </c>
      <c r="J132" s="55" t="str">
        <f>IFERROR(VLOOKUP(J179,[1]DAY!$A$2:$E$3000,4,0),0)</f>
        <v>月</v>
      </c>
      <c r="K132" s="55" t="str">
        <f>IFERROR(VLOOKUP(K179,[1]DAY!$A$2:$E$3000,4,0),0)</f>
        <v>火</v>
      </c>
      <c r="L132" s="55" t="str">
        <f>IFERROR(VLOOKUP(L179,[1]DAY!$A$2:$E$3000,4,0),0)</f>
        <v>水</v>
      </c>
      <c r="M132" s="55" t="str">
        <f>IFERROR(VLOOKUP(M179,[1]DAY!$A$2:$E$3000,4,0),0)</f>
        <v>木</v>
      </c>
      <c r="N132" s="55" t="str">
        <f>IFERROR(VLOOKUP(N179,[1]DAY!$A$2:$E$3000,4,0),0)</f>
        <v>金</v>
      </c>
      <c r="O132" s="55" t="str">
        <f>IFERROR(VLOOKUP(O179,[1]DAY!$A$2:$E$3000,4,0),0)</f>
        <v>土</v>
      </c>
      <c r="P132" s="55" t="str">
        <f>IFERROR(VLOOKUP(P179,[1]DAY!$A$2:$E$3000,4,0),0)</f>
        <v>日</v>
      </c>
      <c r="Q132" s="55" t="str">
        <f>IFERROR(VLOOKUP(Q179,[1]DAY!$A$2:$E$3000,4,0),0)</f>
        <v>月</v>
      </c>
      <c r="R132" s="55" t="str">
        <f>IFERROR(VLOOKUP(R179,[1]DAY!$A$2:$E$3000,4,0),0)</f>
        <v>火</v>
      </c>
      <c r="S132" s="55" t="str">
        <f>IFERROR(VLOOKUP(S179,[1]DAY!$A$2:$E$3000,4,0),0)</f>
        <v>水</v>
      </c>
      <c r="T132" s="55" t="str">
        <f>IFERROR(VLOOKUP(T179,[1]DAY!$A$2:$E$3000,4,0),0)</f>
        <v>木</v>
      </c>
      <c r="U132" s="55" t="str">
        <f>IFERROR(VLOOKUP(U179,[1]DAY!$A$2:$E$3000,4,0),0)</f>
        <v>金</v>
      </c>
      <c r="V132" s="55" t="str">
        <f>IFERROR(VLOOKUP(V179,[1]DAY!$A$2:$E$3000,4,0),0)</f>
        <v>土</v>
      </c>
      <c r="W132" s="55" t="str">
        <f>IFERROR(VLOOKUP(W179,[1]DAY!$A$2:$E$3000,4,0),0)</f>
        <v>日</v>
      </c>
      <c r="X132" s="55" t="str">
        <f>IFERROR(VLOOKUP(X179,[1]DAY!$A$2:$E$3000,4,0),0)</f>
        <v>月</v>
      </c>
      <c r="Y132" s="55" t="str">
        <f>IFERROR(VLOOKUP(Y179,[1]DAY!$A$2:$E$3000,4,0),0)</f>
        <v>火</v>
      </c>
      <c r="Z132" s="55" t="str">
        <f>IFERROR(VLOOKUP(Z179,[1]DAY!$A$2:$E$3000,4,0),0)</f>
        <v>水</v>
      </c>
      <c r="AA132" s="55" t="str">
        <f>IFERROR(VLOOKUP(AA179,[1]DAY!$A$2:$E$3000,4,0),0)</f>
        <v>木</v>
      </c>
      <c r="AB132" s="55" t="str">
        <f>IFERROR(VLOOKUP(AB179,[1]DAY!$A$2:$E$3000,4,0),0)</f>
        <v>金</v>
      </c>
      <c r="AC132" s="55" t="str">
        <f>IFERROR(VLOOKUP(AC179,[1]DAY!$A$2:$E$3000,4,0),0)</f>
        <v>土</v>
      </c>
      <c r="AD132" s="55" t="str">
        <f>IFERROR(VLOOKUP(AD179,[1]DAY!$A$2:$E$3000,4,0),0)</f>
        <v>日</v>
      </c>
      <c r="AE132" s="146"/>
      <c r="AF132" s="165"/>
      <c r="AG132" s="180"/>
      <c r="AH132" s="146"/>
      <c r="AI132" s="165"/>
      <c r="AJ132" s="180"/>
      <c r="AM132" s="218"/>
      <c r="AN132" s="218"/>
      <c r="AQ132" s="60">
        <f>IFERROR(VLOOKUP(AQ210,[1]DAY!$A$2:$E$744,3,0),0)</f>
        <v>0</v>
      </c>
    </row>
    <row r="133" spans="1:62" ht="89.25" customHeight="1">
      <c r="A133" s="15"/>
      <c r="B133" s="35" t="s">
        <v>47</v>
      </c>
      <c r="C133" s="56" t="str">
        <f>IFERROR(VLOOKUP(C179,[1]DAY!$A$2:$E$3000,5,0),0)</f>
        <v>敬老の日</v>
      </c>
      <c r="D133" s="56" t="str">
        <f>IFERROR(VLOOKUP(D179,[1]DAY!$A$2:$E$3000,5,0),0)</f>
        <v/>
      </c>
      <c r="E133" s="56" t="str">
        <f>IFERROR(VLOOKUP(E179,[1]DAY!$A$2:$E$3000,5,0),0)</f>
        <v/>
      </c>
      <c r="F133" s="56" t="str">
        <f>IFERROR(VLOOKUP(F179,[1]DAY!$A$2:$E$3000,5,0),0)</f>
        <v/>
      </c>
      <c r="G133" s="56" t="str">
        <f>IFERROR(VLOOKUP(G179,[1]DAY!$A$2:$E$3000,5,0),0)</f>
        <v/>
      </c>
      <c r="H133" s="56" t="str">
        <f>IFERROR(VLOOKUP(H179,[1]DAY!$A$2:$E$3000,5,0),0)</f>
        <v/>
      </c>
      <c r="I133" s="56" t="str">
        <f>IFERROR(VLOOKUP(I179,[1]DAY!$A$2:$E$3000,5,0),0)</f>
        <v/>
      </c>
      <c r="J133" s="56" t="str">
        <f>IFERROR(VLOOKUP(J179,[1]DAY!$A$2:$E$3000,5,0),0)</f>
        <v/>
      </c>
      <c r="K133" s="56" t="str">
        <f>IFERROR(VLOOKUP(K179,[1]DAY!$A$2:$E$3000,5,0),0)</f>
        <v>秋分の日</v>
      </c>
      <c r="L133" s="56" t="str">
        <f>IFERROR(VLOOKUP(L179,[1]DAY!$A$2:$E$3000,5,0),0)</f>
        <v/>
      </c>
      <c r="M133" s="56" t="str">
        <f>IFERROR(VLOOKUP(M179,[1]DAY!$A$2:$E$3000,5,0),0)</f>
        <v/>
      </c>
      <c r="N133" s="56" t="str">
        <f>IFERROR(VLOOKUP(N179,[1]DAY!$A$2:$E$3000,5,0),0)</f>
        <v/>
      </c>
      <c r="O133" s="56" t="str">
        <f>IFERROR(VLOOKUP(O179,[1]DAY!$A$2:$E$3000,5,0),0)</f>
        <v/>
      </c>
      <c r="P133" s="56" t="str">
        <f>IFERROR(VLOOKUP(P179,[1]DAY!$A$2:$E$3000,5,0),0)</f>
        <v/>
      </c>
      <c r="Q133" s="56" t="str">
        <f>IFERROR(VLOOKUP(Q179,[1]DAY!$A$2:$E$3000,5,0),0)</f>
        <v/>
      </c>
      <c r="R133" s="56" t="str">
        <f>IFERROR(VLOOKUP(R179,[1]DAY!$A$2:$E$3000,5,0),0)</f>
        <v/>
      </c>
      <c r="S133" s="56" t="str">
        <f>IFERROR(VLOOKUP(S179,[1]DAY!$A$2:$E$3000,5,0),0)</f>
        <v/>
      </c>
      <c r="T133" s="56" t="str">
        <f>IFERROR(VLOOKUP(T179,[1]DAY!$A$2:$E$3000,5,0),0)</f>
        <v/>
      </c>
      <c r="U133" s="56" t="str">
        <f>IFERROR(VLOOKUP(U179,[1]DAY!$A$2:$E$3000,5,0),0)</f>
        <v/>
      </c>
      <c r="V133" s="56" t="str">
        <f>IFERROR(VLOOKUP(V179,[1]DAY!$A$2:$E$3000,5,0),0)</f>
        <v/>
      </c>
      <c r="W133" s="56" t="str">
        <f>IFERROR(VLOOKUP(W179,[1]DAY!$A$2:$E$3000,5,0),0)</f>
        <v/>
      </c>
      <c r="X133" s="56" t="str">
        <f>IFERROR(VLOOKUP(X179,[1]DAY!$A$2:$E$3000,5,0),0)</f>
        <v/>
      </c>
      <c r="Y133" s="56" t="str">
        <f>IFERROR(VLOOKUP(Y179,[1]DAY!$A$2:$E$3000,5,0),0)</f>
        <v/>
      </c>
      <c r="Z133" s="56" t="str">
        <f>IFERROR(VLOOKUP(Z179,[1]DAY!$A$2:$E$3000,5,0),0)</f>
        <v/>
      </c>
      <c r="AA133" s="56" t="str">
        <f>IFERROR(VLOOKUP(AA179,[1]DAY!$A$2:$E$3000,5,0),0)</f>
        <v/>
      </c>
      <c r="AB133" s="56" t="str">
        <f>IFERROR(VLOOKUP(AB179,[1]DAY!$A$2:$E$3000,5,0),0)</f>
        <v/>
      </c>
      <c r="AC133" s="56" t="str">
        <f>IFERROR(VLOOKUP(AC179,[1]DAY!$A$2:$E$3000,5,0),0)</f>
        <v/>
      </c>
      <c r="AD133" s="56" t="str">
        <f>IFERROR(VLOOKUP(AD179,[1]DAY!$A$2:$E$3000,5,0),0)</f>
        <v/>
      </c>
      <c r="AE133" s="146"/>
      <c r="AF133" s="165"/>
      <c r="AG133" s="181"/>
      <c r="AH133" s="146"/>
      <c r="AI133" s="165"/>
      <c r="AJ133" s="181"/>
      <c r="AM133" s="214"/>
      <c r="AN133" s="214"/>
      <c r="AQ133" s="60">
        <f>IFERROR(VLOOKUP(AQ210,[1]DAY!$A$2:$E$744,4,0),0)</f>
        <v>0</v>
      </c>
    </row>
    <row r="134" spans="1:62" ht="27.75" customHeight="1">
      <c r="A134" s="15"/>
      <c r="B134" s="36" t="s">
        <v>49</v>
      </c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147">
        <f>IF(COUNT(C134:AD134)=0,+(COUNTIF(C134:AD134,"作業"))+(COUNTIF(C134:AD134,"休日")),"")</f>
        <v>0</v>
      </c>
      <c r="AF134" s="166">
        <f>IF(+COUNT(C134:AD134)=0,(COUNTIF(C134:AD134,"休日")),"")</f>
        <v>0</v>
      </c>
      <c r="AG134" s="182">
        <f>IFERROR(IF(COUNTA(C134:AD134)=0,0,IF(COUNTA(C134:AD134)&lt;28,$F$150,IF(AM135&gt;0.284,$F$148,$F$149))),0)</f>
        <v>0</v>
      </c>
      <c r="AH134" s="147">
        <f>IF(COUNT(C135:AD135)=0,+(COUNTIF(C135:AD135,"作業"))+(COUNTIF(C135:AD135,"休日")),"")</f>
        <v>0</v>
      </c>
      <c r="AI134" s="166">
        <f>IF(COUNT(C135:AD135)=0,(COUNTIF(C135:AD135,"休日")),"")</f>
        <v>0</v>
      </c>
      <c r="AJ134" s="182">
        <f>IFERROR(IF(COUNTA(C135:AD135)=0,0,IF(COUNTA(C135:AD135)&lt;28,$F$150,IF(AN135&gt;0.284,$F$146,$F$147))),0)</f>
        <v>0</v>
      </c>
      <c r="AL134" s="6"/>
      <c r="AM134" s="218"/>
      <c r="AN134" s="218"/>
      <c r="AQ134" s="135">
        <f>IFERROR(VLOOKUP(AQ210,[1]DAY!$A$2:$E$744,5,0),0)</f>
        <v>0</v>
      </c>
    </row>
    <row r="135" spans="1:62" ht="27.75" customHeight="1">
      <c r="A135" s="16"/>
      <c r="B135" s="37" t="s">
        <v>51</v>
      </c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148">
        <f>IFERROR(AM135,0)</f>
        <v>0</v>
      </c>
      <c r="AF135" s="167"/>
      <c r="AG135" s="183"/>
      <c r="AH135" s="148">
        <f>IFERROR(AN135,0)</f>
        <v>0</v>
      </c>
      <c r="AI135" s="167"/>
      <c r="AJ135" s="183"/>
      <c r="AM135" s="217" t="e">
        <f>ROUND(AF134/AE134,3)</f>
        <v>#DIV/0!</v>
      </c>
      <c r="AN135" s="220" t="e">
        <f>ROUND(AI134/AH134,3)</f>
        <v>#DIV/0!</v>
      </c>
      <c r="AQ135" s="223">
        <f>IFERROR(VLOOKUP(AQ210,[1]DAY!$A$2:$E$744,6,0),0)</f>
        <v>0</v>
      </c>
    </row>
    <row r="136" spans="1:62" ht="21.75" hidden="1" customHeight="1">
      <c r="A136" s="17"/>
      <c r="B136" s="39"/>
      <c r="C136" s="39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52"/>
      <c r="AF136" s="152"/>
      <c r="AG136" s="152"/>
      <c r="AH136" s="152"/>
      <c r="AI136" s="152"/>
      <c r="AJ136" s="213"/>
      <c r="AK136" s="6"/>
      <c r="AM136" s="218"/>
      <c r="AN136" s="218"/>
      <c r="AQ136" s="224">
        <f>IFERROR(VLOOKUP(AQ210,[1]DAY!$A$2:$E$744,7,0),0)</f>
        <v>0</v>
      </c>
      <c r="BJ136" s="227"/>
    </row>
    <row r="137" spans="1:62" ht="15" hidden="1" customHeight="1">
      <c r="A137" s="17"/>
      <c r="B137" s="39"/>
      <c r="C137" s="39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AM137" s="218"/>
      <c r="AN137" s="218"/>
    </row>
    <row r="138" spans="1:62" hidden="1">
      <c r="A138" s="17"/>
      <c r="B138" s="39"/>
      <c r="C138" s="39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AM138" s="218"/>
      <c r="AN138" s="218"/>
    </row>
    <row r="139" spans="1:62" hidden="1">
      <c r="A139" s="17"/>
      <c r="B139" s="39"/>
      <c r="C139" s="39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AM139" s="218"/>
      <c r="AN139" s="218"/>
    </row>
    <row r="140" spans="1:62" ht="15" hidden="1" customHeight="1">
      <c r="A140" s="17"/>
      <c r="B140" s="39"/>
      <c r="C140" s="39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AM140" s="218"/>
      <c r="AN140" s="218"/>
    </row>
    <row r="141" spans="1:62" ht="15" hidden="1" customHeight="1">
      <c r="A141" s="17"/>
      <c r="B141" s="39"/>
      <c r="C141" s="39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AM141" s="218"/>
      <c r="AN141" s="218"/>
    </row>
    <row r="142" spans="1:62" hidden="1">
      <c r="A142" s="17"/>
      <c r="B142" s="39"/>
      <c r="C142" s="39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AM142" s="218"/>
      <c r="AN142" s="218"/>
    </row>
    <row r="143" spans="1:62" ht="24" hidden="1">
      <c r="A143" s="17"/>
      <c r="B143" s="39"/>
      <c r="C143" s="39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21"/>
      <c r="AA143" s="125"/>
      <c r="AB143" s="125"/>
      <c r="AC143" s="125"/>
      <c r="AD143" s="125"/>
      <c r="AE143" s="153"/>
      <c r="AF143" s="153"/>
      <c r="AG143" s="153"/>
      <c r="AH143" s="125"/>
      <c r="AI143" s="125"/>
      <c r="AJ143" s="125"/>
      <c r="AM143" s="218"/>
      <c r="AN143" s="218"/>
    </row>
    <row r="144" spans="1:62" hidden="1"/>
    <row r="145" spans="1:40" hidden="1">
      <c r="A145" s="18"/>
      <c r="B145" s="40"/>
      <c r="C145" s="60"/>
      <c r="D145" s="70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7"/>
      <c r="AE145" s="77"/>
      <c r="AF145" s="77"/>
      <c r="AG145" s="77"/>
      <c r="AH145" s="77"/>
      <c r="AI145" s="198"/>
      <c r="AJ145" s="10"/>
    </row>
    <row r="146" spans="1:40" ht="18.75" hidden="1">
      <c r="A146" s="19"/>
      <c r="B146" s="41"/>
      <c r="C146" s="61" t="s">
        <v>44</v>
      </c>
      <c r="D146" s="61" t="s">
        <v>44</v>
      </c>
      <c r="E146" s="10"/>
      <c r="F146" s="70" t="s">
        <v>60</v>
      </c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 t="s">
        <v>72</v>
      </c>
      <c r="AA146" s="10">
        <v>0</v>
      </c>
      <c r="AB146" s="10"/>
      <c r="AC146" s="10"/>
      <c r="AD146" s="10"/>
      <c r="AE146" s="154"/>
      <c r="AF146" s="10"/>
      <c r="AG146" s="10"/>
      <c r="AH146" s="10"/>
      <c r="AI146" s="199"/>
      <c r="AJ146" s="10"/>
    </row>
    <row r="147" spans="1:40" ht="28.5" hidden="1">
      <c r="A147" s="19"/>
      <c r="B147" s="41"/>
      <c r="C147" s="61" t="s">
        <v>25</v>
      </c>
      <c r="D147" s="61" t="s">
        <v>25</v>
      </c>
      <c r="E147" s="10"/>
      <c r="F147" s="70" t="s">
        <v>58</v>
      </c>
      <c r="G147" s="10"/>
      <c r="H147" s="10"/>
      <c r="I147" s="10"/>
      <c r="J147" s="87" t="s">
        <v>65</v>
      </c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113"/>
      <c r="Y147" s="10"/>
      <c r="Z147" s="4" t="s">
        <v>73</v>
      </c>
      <c r="AA147" s="10">
        <v>1</v>
      </c>
      <c r="AB147" s="10"/>
      <c r="AC147" s="10"/>
      <c r="AD147" s="10"/>
      <c r="AE147" s="154"/>
      <c r="AF147" s="10"/>
      <c r="AG147" s="10"/>
      <c r="AH147" s="10"/>
      <c r="AI147" s="199"/>
      <c r="AJ147" s="10"/>
    </row>
    <row r="148" spans="1:40" ht="31.5" hidden="1" customHeight="1">
      <c r="A148" s="19"/>
      <c r="B148" s="41"/>
      <c r="C148" s="61" t="s">
        <v>53</v>
      </c>
      <c r="D148" s="61" t="s">
        <v>53</v>
      </c>
      <c r="E148" s="10"/>
      <c r="F148" s="70" t="s">
        <v>48</v>
      </c>
      <c r="G148" s="10"/>
      <c r="H148" s="10"/>
      <c r="I148" s="10"/>
      <c r="J148" s="87" t="s">
        <v>66</v>
      </c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113"/>
      <c r="Y148" s="10"/>
      <c r="Z148" s="10" t="s">
        <v>43</v>
      </c>
      <c r="AA148" s="10">
        <v>2</v>
      </c>
      <c r="AB148" s="10"/>
      <c r="AC148" s="10"/>
      <c r="AD148" s="10"/>
      <c r="AE148" s="154"/>
      <c r="AF148" s="10"/>
      <c r="AG148" s="10"/>
      <c r="AH148" s="10"/>
      <c r="AI148" s="199"/>
      <c r="AJ148" s="10"/>
    </row>
    <row r="149" spans="1:40" ht="31.5" hidden="1" customHeight="1">
      <c r="A149" s="19"/>
      <c r="B149" s="41"/>
      <c r="C149" s="61" t="s">
        <v>56</v>
      </c>
      <c r="D149" s="61" t="s">
        <v>56</v>
      </c>
      <c r="E149" s="10"/>
      <c r="F149" s="70" t="s">
        <v>54</v>
      </c>
      <c r="G149" s="10"/>
      <c r="H149" s="10"/>
      <c r="I149" s="10"/>
      <c r="J149" s="87" t="s">
        <v>24</v>
      </c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113"/>
      <c r="Y149" s="10"/>
      <c r="Z149" s="10" t="s">
        <v>74</v>
      </c>
      <c r="AA149" s="10">
        <v>3</v>
      </c>
      <c r="AB149" s="10"/>
      <c r="AC149" s="10"/>
      <c r="AD149" s="10"/>
      <c r="AE149" s="10"/>
      <c r="AF149" s="10"/>
      <c r="AG149" s="10"/>
      <c r="AH149" s="10"/>
      <c r="AI149" s="199"/>
      <c r="AJ149" s="10"/>
    </row>
    <row r="150" spans="1:40" ht="31.5" hidden="1" customHeight="1">
      <c r="A150" s="19"/>
      <c r="B150" s="41"/>
      <c r="C150" s="61" t="s">
        <v>12</v>
      </c>
      <c r="D150" s="61" t="s">
        <v>12</v>
      </c>
      <c r="E150" s="10"/>
      <c r="F150" s="10" t="s">
        <v>61</v>
      </c>
      <c r="G150" s="10"/>
      <c r="H150" s="10"/>
      <c r="I150" s="10"/>
      <c r="J150" s="87" t="s">
        <v>67</v>
      </c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113"/>
      <c r="Y150" s="10"/>
      <c r="Z150" s="10" t="s">
        <v>75</v>
      </c>
      <c r="AA150" s="10">
        <v>4</v>
      </c>
      <c r="AB150" s="10"/>
      <c r="AC150" s="10"/>
      <c r="AD150" s="10"/>
      <c r="AE150" s="10"/>
      <c r="AF150" s="10"/>
      <c r="AG150" s="10"/>
      <c r="AH150" s="10"/>
      <c r="AI150" s="199"/>
      <c r="AJ150" s="10"/>
    </row>
    <row r="151" spans="1:40" ht="21" hidden="1" customHeight="1">
      <c r="A151" s="19"/>
      <c r="B151" s="41"/>
      <c r="C151" s="61"/>
      <c r="D151" s="61"/>
      <c r="E151" s="10"/>
      <c r="F151" s="10"/>
      <c r="G151" s="10"/>
      <c r="H151" s="10"/>
      <c r="I151" s="10"/>
      <c r="J151" s="88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113"/>
      <c r="Y151" s="10"/>
      <c r="Z151" s="10" t="s">
        <v>76</v>
      </c>
      <c r="AA151" s="10">
        <v>5</v>
      </c>
      <c r="AB151" s="10"/>
      <c r="AC151" s="10"/>
      <c r="AD151" s="10"/>
      <c r="AE151" s="10"/>
      <c r="AF151" s="10"/>
      <c r="AG151" s="10"/>
      <c r="AH151" s="10"/>
      <c r="AI151" s="199"/>
      <c r="AJ151" s="10"/>
    </row>
    <row r="152" spans="1:40" ht="21" hidden="1" customHeight="1">
      <c r="A152" s="19"/>
      <c r="B152" s="41"/>
      <c r="C152" s="61"/>
      <c r="D152" s="61"/>
      <c r="E152" s="10"/>
      <c r="F152" s="10"/>
      <c r="G152" s="10"/>
      <c r="H152" s="10"/>
      <c r="I152" s="10"/>
      <c r="J152" s="88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113"/>
      <c r="Y152" s="10"/>
      <c r="Z152" s="10" t="s">
        <v>40</v>
      </c>
      <c r="AA152" s="10">
        <v>6</v>
      </c>
      <c r="AB152" s="10"/>
      <c r="AC152" s="10"/>
      <c r="AD152" s="10"/>
      <c r="AE152" s="10"/>
      <c r="AF152" s="10"/>
      <c r="AG152" s="10"/>
      <c r="AH152" s="10"/>
      <c r="AI152" s="199"/>
      <c r="AJ152" s="10"/>
    </row>
    <row r="153" spans="1:40" ht="21" hidden="1" customHeight="1">
      <c r="A153" s="19"/>
      <c r="B153" s="41"/>
      <c r="C153" s="61"/>
      <c r="D153" s="61"/>
      <c r="E153" s="10"/>
      <c r="F153" s="10"/>
      <c r="G153" s="10"/>
      <c r="H153" s="10"/>
      <c r="I153" s="10"/>
      <c r="J153" s="88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113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99"/>
      <c r="AJ153" s="10"/>
    </row>
    <row r="154" spans="1:40" ht="21" hidden="1" customHeight="1">
      <c r="A154" s="19"/>
      <c r="B154" s="41"/>
      <c r="C154" s="62"/>
      <c r="D154" s="61"/>
      <c r="E154" s="10"/>
      <c r="F154" s="10"/>
      <c r="G154" s="10"/>
      <c r="H154" s="10"/>
      <c r="I154" s="10"/>
      <c r="J154" s="88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113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99"/>
      <c r="AJ154" s="10"/>
    </row>
    <row r="155" spans="1:40" ht="15" hidden="1" customHeight="1">
      <c r="A155" s="19"/>
      <c r="B155" s="41"/>
      <c r="C155" s="41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99"/>
      <c r="AJ155" s="10"/>
    </row>
    <row r="156" spans="1:40" ht="15" hidden="1" customHeight="1">
      <c r="A156" s="19"/>
      <c r="B156" s="41"/>
      <c r="C156" s="41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99"/>
      <c r="AJ156" s="10"/>
    </row>
    <row r="157" spans="1:40" ht="15" hidden="1" customHeight="1">
      <c r="A157" s="19"/>
      <c r="B157" s="41"/>
      <c r="C157" s="41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99"/>
      <c r="AJ157" s="10"/>
    </row>
    <row r="158" spans="1:40" hidden="1">
      <c r="A158" s="19"/>
      <c r="B158" s="41"/>
      <c r="C158" s="41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99"/>
      <c r="AJ158" s="10"/>
    </row>
    <row r="159" spans="1:40" hidden="1">
      <c r="A159" s="19"/>
      <c r="B159" s="41"/>
      <c r="C159" s="41">
        <v>1</v>
      </c>
      <c r="D159" s="41">
        <v>2</v>
      </c>
      <c r="E159" s="41">
        <v>3</v>
      </c>
      <c r="F159" s="41">
        <v>4</v>
      </c>
      <c r="G159" s="41">
        <v>5</v>
      </c>
      <c r="H159" s="41">
        <v>6</v>
      </c>
      <c r="I159" s="41">
        <v>7</v>
      </c>
      <c r="J159" s="41">
        <v>8</v>
      </c>
      <c r="K159" s="41">
        <v>9</v>
      </c>
      <c r="L159" s="41">
        <v>10</v>
      </c>
      <c r="M159" s="41">
        <v>11</v>
      </c>
      <c r="N159" s="41">
        <v>12</v>
      </c>
      <c r="O159" s="41">
        <v>13</v>
      </c>
      <c r="P159" s="41">
        <v>14</v>
      </c>
      <c r="Q159" s="41">
        <v>15</v>
      </c>
      <c r="R159" s="41">
        <v>16</v>
      </c>
      <c r="S159" s="41">
        <v>17</v>
      </c>
      <c r="T159" s="41">
        <v>18</v>
      </c>
      <c r="U159" s="41">
        <v>19</v>
      </c>
      <c r="V159" s="41">
        <v>20</v>
      </c>
      <c r="W159" s="41">
        <v>21</v>
      </c>
      <c r="X159" s="41">
        <v>22</v>
      </c>
      <c r="Y159" s="41">
        <v>23</v>
      </c>
      <c r="Z159" s="41">
        <v>24</v>
      </c>
      <c r="AA159" s="41">
        <v>25</v>
      </c>
      <c r="AB159" s="41">
        <v>26</v>
      </c>
      <c r="AC159" s="41">
        <v>27</v>
      </c>
      <c r="AD159" s="41">
        <v>28</v>
      </c>
      <c r="AE159" s="10"/>
      <c r="AF159" s="10"/>
      <c r="AG159" s="10"/>
      <c r="AH159" s="10"/>
      <c r="AI159" s="199"/>
      <c r="AJ159" s="10"/>
    </row>
    <row r="160" spans="1:40" hidden="1">
      <c r="A160" s="20"/>
      <c r="B160" s="42">
        <v>1</v>
      </c>
      <c r="C160" s="63">
        <f>G4</f>
        <v>45383</v>
      </c>
      <c r="D160" s="63">
        <f t="shared" ref="D160:AD199" si="0">C160+1</f>
        <v>45384</v>
      </c>
      <c r="E160" s="63">
        <f t="shared" si="0"/>
        <v>45385</v>
      </c>
      <c r="F160" s="63">
        <f t="shared" si="0"/>
        <v>45386</v>
      </c>
      <c r="G160" s="63">
        <f t="shared" si="0"/>
        <v>45387</v>
      </c>
      <c r="H160" s="63">
        <f t="shared" si="0"/>
        <v>45388</v>
      </c>
      <c r="I160" s="63">
        <f t="shared" si="0"/>
        <v>45389</v>
      </c>
      <c r="J160" s="63">
        <f t="shared" si="0"/>
        <v>45390</v>
      </c>
      <c r="K160" s="63">
        <f t="shared" si="0"/>
        <v>45391</v>
      </c>
      <c r="L160" s="63">
        <f t="shared" si="0"/>
        <v>45392</v>
      </c>
      <c r="M160" s="63">
        <f t="shared" si="0"/>
        <v>45393</v>
      </c>
      <c r="N160" s="63">
        <f t="shared" si="0"/>
        <v>45394</v>
      </c>
      <c r="O160" s="63">
        <f t="shared" si="0"/>
        <v>45395</v>
      </c>
      <c r="P160" s="63">
        <f t="shared" si="0"/>
        <v>45396</v>
      </c>
      <c r="Q160" s="63">
        <f t="shared" si="0"/>
        <v>45397</v>
      </c>
      <c r="R160" s="63">
        <f t="shared" si="0"/>
        <v>45398</v>
      </c>
      <c r="S160" s="63">
        <f t="shared" si="0"/>
        <v>45399</v>
      </c>
      <c r="T160" s="63">
        <f t="shared" si="0"/>
        <v>45400</v>
      </c>
      <c r="U160" s="63">
        <f t="shared" si="0"/>
        <v>45401</v>
      </c>
      <c r="V160" s="63">
        <f t="shared" si="0"/>
        <v>45402</v>
      </c>
      <c r="W160" s="63">
        <f t="shared" si="0"/>
        <v>45403</v>
      </c>
      <c r="X160" s="63">
        <f t="shared" si="0"/>
        <v>45404</v>
      </c>
      <c r="Y160" s="63">
        <f t="shared" si="0"/>
        <v>45405</v>
      </c>
      <c r="Z160" s="63">
        <f t="shared" si="0"/>
        <v>45406</v>
      </c>
      <c r="AA160" s="63">
        <f t="shared" si="0"/>
        <v>45407</v>
      </c>
      <c r="AB160" s="63">
        <f t="shared" si="0"/>
        <v>45408</v>
      </c>
      <c r="AC160" s="63">
        <f t="shared" si="0"/>
        <v>45409</v>
      </c>
      <c r="AD160" s="63">
        <f t="shared" si="0"/>
        <v>45410</v>
      </c>
      <c r="AE160" s="155"/>
      <c r="AF160" s="155"/>
      <c r="AG160" s="155"/>
      <c r="AH160" s="155"/>
      <c r="AI160" s="200"/>
      <c r="AJ160" s="155"/>
      <c r="AM160" s="7"/>
      <c r="AN160" s="7"/>
    </row>
    <row r="161" spans="1:52" hidden="1">
      <c r="A161" s="20"/>
      <c r="B161" s="42">
        <v>2</v>
      </c>
      <c r="C161" s="63">
        <f t="shared" ref="C161:C199" si="1">AD160+1</f>
        <v>45411</v>
      </c>
      <c r="D161" s="63">
        <f t="shared" si="0"/>
        <v>45412</v>
      </c>
      <c r="E161" s="63">
        <f t="shared" si="0"/>
        <v>45413</v>
      </c>
      <c r="F161" s="63">
        <f t="shared" si="0"/>
        <v>45414</v>
      </c>
      <c r="G161" s="63">
        <f t="shared" si="0"/>
        <v>45415</v>
      </c>
      <c r="H161" s="63">
        <f t="shared" si="0"/>
        <v>45416</v>
      </c>
      <c r="I161" s="63">
        <f t="shared" si="0"/>
        <v>45417</v>
      </c>
      <c r="J161" s="63">
        <f t="shared" si="0"/>
        <v>45418</v>
      </c>
      <c r="K161" s="63">
        <f t="shared" si="0"/>
        <v>45419</v>
      </c>
      <c r="L161" s="63">
        <f t="shared" si="0"/>
        <v>45420</v>
      </c>
      <c r="M161" s="63">
        <f t="shared" si="0"/>
        <v>45421</v>
      </c>
      <c r="N161" s="63">
        <f t="shared" si="0"/>
        <v>45422</v>
      </c>
      <c r="O161" s="63">
        <f t="shared" si="0"/>
        <v>45423</v>
      </c>
      <c r="P161" s="63">
        <f t="shared" si="0"/>
        <v>45424</v>
      </c>
      <c r="Q161" s="63">
        <f t="shared" si="0"/>
        <v>45425</v>
      </c>
      <c r="R161" s="63">
        <f t="shared" si="0"/>
        <v>45426</v>
      </c>
      <c r="S161" s="63">
        <f t="shared" si="0"/>
        <v>45427</v>
      </c>
      <c r="T161" s="63">
        <f t="shared" si="0"/>
        <v>45428</v>
      </c>
      <c r="U161" s="63">
        <f t="shared" si="0"/>
        <v>45429</v>
      </c>
      <c r="V161" s="63">
        <f t="shared" si="0"/>
        <v>45430</v>
      </c>
      <c r="W161" s="63">
        <f t="shared" si="0"/>
        <v>45431</v>
      </c>
      <c r="X161" s="63">
        <f t="shared" si="0"/>
        <v>45432</v>
      </c>
      <c r="Y161" s="63">
        <f t="shared" si="0"/>
        <v>45433</v>
      </c>
      <c r="Z161" s="63">
        <f t="shared" si="0"/>
        <v>45434</v>
      </c>
      <c r="AA161" s="63">
        <f t="shared" si="0"/>
        <v>45435</v>
      </c>
      <c r="AB161" s="63">
        <f t="shared" si="0"/>
        <v>45436</v>
      </c>
      <c r="AC161" s="63">
        <f t="shared" si="0"/>
        <v>45437</v>
      </c>
      <c r="AD161" s="63">
        <f t="shared" si="0"/>
        <v>45438</v>
      </c>
      <c r="AE161" s="155"/>
      <c r="AF161" s="155"/>
      <c r="AG161" s="155"/>
      <c r="AH161" s="155"/>
      <c r="AI161" s="200"/>
      <c r="AJ161" s="155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idden="1">
      <c r="A162" s="20"/>
      <c r="B162" s="42">
        <v>3</v>
      </c>
      <c r="C162" s="63">
        <f t="shared" si="1"/>
        <v>45439</v>
      </c>
      <c r="D162" s="63">
        <f t="shared" si="0"/>
        <v>45440</v>
      </c>
      <c r="E162" s="63">
        <f t="shared" si="0"/>
        <v>45441</v>
      </c>
      <c r="F162" s="63">
        <f t="shared" si="0"/>
        <v>45442</v>
      </c>
      <c r="G162" s="63">
        <f t="shared" si="0"/>
        <v>45443</v>
      </c>
      <c r="H162" s="63">
        <f t="shared" si="0"/>
        <v>45444</v>
      </c>
      <c r="I162" s="63">
        <f t="shared" si="0"/>
        <v>45445</v>
      </c>
      <c r="J162" s="63">
        <f t="shared" si="0"/>
        <v>45446</v>
      </c>
      <c r="K162" s="63">
        <f t="shared" si="0"/>
        <v>45447</v>
      </c>
      <c r="L162" s="63">
        <f t="shared" si="0"/>
        <v>45448</v>
      </c>
      <c r="M162" s="63">
        <f t="shared" si="0"/>
        <v>45449</v>
      </c>
      <c r="N162" s="63">
        <f t="shared" si="0"/>
        <v>45450</v>
      </c>
      <c r="O162" s="63">
        <f t="shared" si="0"/>
        <v>45451</v>
      </c>
      <c r="P162" s="63">
        <f t="shared" si="0"/>
        <v>45452</v>
      </c>
      <c r="Q162" s="63">
        <f t="shared" si="0"/>
        <v>45453</v>
      </c>
      <c r="R162" s="63">
        <f t="shared" si="0"/>
        <v>45454</v>
      </c>
      <c r="S162" s="63">
        <f t="shared" si="0"/>
        <v>45455</v>
      </c>
      <c r="T162" s="63">
        <f t="shared" si="0"/>
        <v>45456</v>
      </c>
      <c r="U162" s="63">
        <f t="shared" si="0"/>
        <v>45457</v>
      </c>
      <c r="V162" s="63">
        <f t="shared" si="0"/>
        <v>45458</v>
      </c>
      <c r="W162" s="63">
        <f t="shared" si="0"/>
        <v>45459</v>
      </c>
      <c r="X162" s="63">
        <f t="shared" si="0"/>
        <v>45460</v>
      </c>
      <c r="Y162" s="63">
        <f t="shared" si="0"/>
        <v>45461</v>
      </c>
      <c r="Z162" s="63">
        <f t="shared" si="0"/>
        <v>45462</v>
      </c>
      <c r="AA162" s="63">
        <f t="shared" si="0"/>
        <v>45463</v>
      </c>
      <c r="AB162" s="63">
        <f t="shared" si="0"/>
        <v>45464</v>
      </c>
      <c r="AC162" s="63">
        <f t="shared" si="0"/>
        <v>45465</v>
      </c>
      <c r="AD162" s="63">
        <f t="shared" si="0"/>
        <v>45466</v>
      </c>
      <c r="AE162" s="155"/>
      <c r="AF162" s="155"/>
      <c r="AG162" s="155"/>
      <c r="AH162" s="155"/>
      <c r="AI162" s="200"/>
      <c r="AJ162" s="155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s="7" customFormat="1" ht="8.25" hidden="1" customHeight="1">
      <c r="A163" s="20"/>
      <c r="B163" s="42">
        <v>4</v>
      </c>
      <c r="C163" s="63">
        <f t="shared" si="1"/>
        <v>45467</v>
      </c>
      <c r="D163" s="63">
        <f t="shared" si="0"/>
        <v>45468</v>
      </c>
      <c r="E163" s="63">
        <f t="shared" si="0"/>
        <v>45469</v>
      </c>
      <c r="F163" s="63">
        <f t="shared" si="0"/>
        <v>45470</v>
      </c>
      <c r="G163" s="63">
        <f t="shared" si="0"/>
        <v>45471</v>
      </c>
      <c r="H163" s="63">
        <f t="shared" si="0"/>
        <v>45472</v>
      </c>
      <c r="I163" s="63">
        <f t="shared" si="0"/>
        <v>45473</v>
      </c>
      <c r="J163" s="63">
        <f t="shared" si="0"/>
        <v>45474</v>
      </c>
      <c r="K163" s="63">
        <f t="shared" si="0"/>
        <v>45475</v>
      </c>
      <c r="L163" s="63">
        <f t="shared" si="0"/>
        <v>45476</v>
      </c>
      <c r="M163" s="63">
        <f t="shared" si="0"/>
        <v>45477</v>
      </c>
      <c r="N163" s="63">
        <f t="shared" si="0"/>
        <v>45478</v>
      </c>
      <c r="O163" s="63">
        <f t="shared" si="0"/>
        <v>45479</v>
      </c>
      <c r="P163" s="63">
        <f t="shared" si="0"/>
        <v>45480</v>
      </c>
      <c r="Q163" s="63">
        <f t="shared" si="0"/>
        <v>45481</v>
      </c>
      <c r="R163" s="63">
        <f t="shared" si="0"/>
        <v>45482</v>
      </c>
      <c r="S163" s="63">
        <f t="shared" si="0"/>
        <v>45483</v>
      </c>
      <c r="T163" s="63">
        <f t="shared" si="0"/>
        <v>45484</v>
      </c>
      <c r="U163" s="63">
        <f t="shared" si="0"/>
        <v>45485</v>
      </c>
      <c r="V163" s="63">
        <f t="shared" si="0"/>
        <v>45486</v>
      </c>
      <c r="W163" s="63">
        <f t="shared" si="0"/>
        <v>45487</v>
      </c>
      <c r="X163" s="63">
        <f t="shared" si="0"/>
        <v>45488</v>
      </c>
      <c r="Y163" s="63">
        <f t="shared" si="0"/>
        <v>45489</v>
      </c>
      <c r="Z163" s="63">
        <f t="shared" si="0"/>
        <v>45490</v>
      </c>
      <c r="AA163" s="63">
        <f t="shared" si="0"/>
        <v>45491</v>
      </c>
      <c r="AB163" s="63">
        <f t="shared" si="0"/>
        <v>45492</v>
      </c>
      <c r="AC163" s="63">
        <f t="shared" si="0"/>
        <v>45493</v>
      </c>
      <c r="AD163" s="63">
        <f t="shared" si="0"/>
        <v>45494</v>
      </c>
      <c r="AI163" s="200"/>
    </row>
    <row r="164" spans="1:52" s="7" customFormat="1" ht="8.25" hidden="1" customHeight="1">
      <c r="A164" s="20"/>
      <c r="B164" s="42">
        <v>5</v>
      </c>
      <c r="C164" s="63">
        <f t="shared" si="1"/>
        <v>45495</v>
      </c>
      <c r="D164" s="63">
        <f t="shared" si="0"/>
        <v>45496</v>
      </c>
      <c r="E164" s="63">
        <f t="shared" si="0"/>
        <v>45497</v>
      </c>
      <c r="F164" s="63">
        <f t="shared" si="0"/>
        <v>45498</v>
      </c>
      <c r="G164" s="63">
        <f t="shared" si="0"/>
        <v>45499</v>
      </c>
      <c r="H164" s="63">
        <f t="shared" si="0"/>
        <v>45500</v>
      </c>
      <c r="I164" s="63">
        <f t="shared" si="0"/>
        <v>45501</v>
      </c>
      <c r="J164" s="63">
        <f t="shared" si="0"/>
        <v>45502</v>
      </c>
      <c r="K164" s="63">
        <f t="shared" si="0"/>
        <v>45503</v>
      </c>
      <c r="L164" s="63">
        <f t="shared" si="0"/>
        <v>45504</v>
      </c>
      <c r="M164" s="63">
        <f t="shared" si="0"/>
        <v>45505</v>
      </c>
      <c r="N164" s="63">
        <f t="shared" si="0"/>
        <v>45506</v>
      </c>
      <c r="O164" s="63">
        <f t="shared" si="0"/>
        <v>45507</v>
      </c>
      <c r="P164" s="63">
        <f t="shared" si="0"/>
        <v>45508</v>
      </c>
      <c r="Q164" s="63">
        <f t="shared" si="0"/>
        <v>45509</v>
      </c>
      <c r="R164" s="63">
        <f t="shared" si="0"/>
        <v>45510</v>
      </c>
      <c r="S164" s="63">
        <f t="shared" si="0"/>
        <v>45511</v>
      </c>
      <c r="T164" s="63">
        <f t="shared" si="0"/>
        <v>45512</v>
      </c>
      <c r="U164" s="63">
        <f t="shared" si="0"/>
        <v>45513</v>
      </c>
      <c r="V164" s="63">
        <f t="shared" si="0"/>
        <v>45514</v>
      </c>
      <c r="W164" s="63">
        <f t="shared" si="0"/>
        <v>45515</v>
      </c>
      <c r="X164" s="63">
        <f t="shared" si="0"/>
        <v>45516</v>
      </c>
      <c r="Y164" s="63">
        <f t="shared" si="0"/>
        <v>45517</v>
      </c>
      <c r="Z164" s="63">
        <f t="shared" si="0"/>
        <v>45518</v>
      </c>
      <c r="AA164" s="63">
        <f t="shared" si="0"/>
        <v>45519</v>
      </c>
      <c r="AB164" s="63">
        <f t="shared" si="0"/>
        <v>45520</v>
      </c>
      <c r="AC164" s="63">
        <f t="shared" si="0"/>
        <v>45521</v>
      </c>
      <c r="AD164" s="63">
        <f t="shared" si="0"/>
        <v>45522</v>
      </c>
      <c r="AI164" s="200"/>
    </row>
    <row r="165" spans="1:52" s="7" customFormat="1" ht="8.25" hidden="1" customHeight="1">
      <c r="A165" s="20"/>
      <c r="B165" s="42">
        <v>6</v>
      </c>
      <c r="C165" s="63">
        <f t="shared" si="1"/>
        <v>45523</v>
      </c>
      <c r="D165" s="63">
        <f t="shared" si="0"/>
        <v>45524</v>
      </c>
      <c r="E165" s="63">
        <f t="shared" si="0"/>
        <v>45525</v>
      </c>
      <c r="F165" s="63">
        <f t="shared" si="0"/>
        <v>45526</v>
      </c>
      <c r="G165" s="63">
        <f t="shared" si="0"/>
        <v>45527</v>
      </c>
      <c r="H165" s="63">
        <f t="shared" si="0"/>
        <v>45528</v>
      </c>
      <c r="I165" s="63">
        <f t="shared" si="0"/>
        <v>45529</v>
      </c>
      <c r="J165" s="63">
        <f t="shared" si="0"/>
        <v>45530</v>
      </c>
      <c r="K165" s="63">
        <f t="shared" si="0"/>
        <v>45531</v>
      </c>
      <c r="L165" s="63">
        <f t="shared" si="0"/>
        <v>45532</v>
      </c>
      <c r="M165" s="63">
        <f t="shared" si="0"/>
        <v>45533</v>
      </c>
      <c r="N165" s="63">
        <f t="shared" si="0"/>
        <v>45534</v>
      </c>
      <c r="O165" s="63">
        <f t="shared" si="0"/>
        <v>45535</v>
      </c>
      <c r="P165" s="63">
        <f t="shared" si="0"/>
        <v>45536</v>
      </c>
      <c r="Q165" s="63">
        <f t="shared" si="0"/>
        <v>45537</v>
      </c>
      <c r="R165" s="63">
        <f t="shared" si="0"/>
        <v>45538</v>
      </c>
      <c r="S165" s="63">
        <f t="shared" si="0"/>
        <v>45539</v>
      </c>
      <c r="T165" s="63">
        <f t="shared" si="0"/>
        <v>45540</v>
      </c>
      <c r="U165" s="63">
        <f t="shared" si="0"/>
        <v>45541</v>
      </c>
      <c r="V165" s="63">
        <f t="shared" si="0"/>
        <v>45542</v>
      </c>
      <c r="W165" s="63">
        <f t="shared" si="0"/>
        <v>45543</v>
      </c>
      <c r="X165" s="63">
        <f t="shared" si="0"/>
        <v>45544</v>
      </c>
      <c r="Y165" s="63">
        <f t="shared" si="0"/>
        <v>45545</v>
      </c>
      <c r="Z165" s="63">
        <f t="shared" si="0"/>
        <v>45546</v>
      </c>
      <c r="AA165" s="63">
        <f t="shared" si="0"/>
        <v>45547</v>
      </c>
      <c r="AB165" s="63">
        <f t="shared" si="0"/>
        <v>45548</v>
      </c>
      <c r="AC165" s="63">
        <f t="shared" si="0"/>
        <v>45549</v>
      </c>
      <c r="AD165" s="63">
        <f t="shared" si="0"/>
        <v>45550</v>
      </c>
      <c r="AI165" s="200"/>
    </row>
    <row r="166" spans="1:52" s="7" customFormat="1" ht="8.25" hidden="1" customHeight="1">
      <c r="A166" s="20"/>
      <c r="B166" s="42">
        <v>7</v>
      </c>
      <c r="C166" s="63">
        <f t="shared" si="1"/>
        <v>45551</v>
      </c>
      <c r="D166" s="63">
        <f t="shared" si="0"/>
        <v>45552</v>
      </c>
      <c r="E166" s="63">
        <f t="shared" si="0"/>
        <v>45553</v>
      </c>
      <c r="F166" s="63">
        <f t="shared" si="0"/>
        <v>45554</v>
      </c>
      <c r="G166" s="63">
        <f t="shared" si="0"/>
        <v>45555</v>
      </c>
      <c r="H166" s="63">
        <f t="shared" si="0"/>
        <v>45556</v>
      </c>
      <c r="I166" s="63">
        <f t="shared" si="0"/>
        <v>45557</v>
      </c>
      <c r="J166" s="63">
        <f t="shared" si="0"/>
        <v>45558</v>
      </c>
      <c r="K166" s="63">
        <f t="shared" si="0"/>
        <v>45559</v>
      </c>
      <c r="L166" s="63">
        <f t="shared" si="0"/>
        <v>45560</v>
      </c>
      <c r="M166" s="63">
        <f t="shared" si="0"/>
        <v>45561</v>
      </c>
      <c r="N166" s="63">
        <f t="shared" si="0"/>
        <v>45562</v>
      </c>
      <c r="O166" s="63">
        <f t="shared" si="0"/>
        <v>45563</v>
      </c>
      <c r="P166" s="63">
        <f t="shared" si="0"/>
        <v>45564</v>
      </c>
      <c r="Q166" s="63">
        <f t="shared" si="0"/>
        <v>45565</v>
      </c>
      <c r="R166" s="63">
        <f t="shared" si="0"/>
        <v>45566</v>
      </c>
      <c r="S166" s="63">
        <f t="shared" si="0"/>
        <v>45567</v>
      </c>
      <c r="T166" s="63">
        <f t="shared" si="0"/>
        <v>45568</v>
      </c>
      <c r="U166" s="63">
        <f t="shared" si="0"/>
        <v>45569</v>
      </c>
      <c r="V166" s="63">
        <f t="shared" si="0"/>
        <v>45570</v>
      </c>
      <c r="W166" s="63">
        <f t="shared" si="0"/>
        <v>45571</v>
      </c>
      <c r="X166" s="63">
        <f t="shared" si="0"/>
        <v>45572</v>
      </c>
      <c r="Y166" s="63">
        <f t="shared" si="0"/>
        <v>45573</v>
      </c>
      <c r="Z166" s="63">
        <f t="shared" si="0"/>
        <v>45574</v>
      </c>
      <c r="AA166" s="63">
        <f t="shared" si="0"/>
        <v>45575</v>
      </c>
      <c r="AB166" s="63">
        <f t="shared" si="0"/>
        <v>45576</v>
      </c>
      <c r="AC166" s="63">
        <f t="shared" si="0"/>
        <v>45577</v>
      </c>
      <c r="AD166" s="63">
        <f t="shared" si="0"/>
        <v>45578</v>
      </c>
      <c r="AI166" s="200"/>
    </row>
    <row r="167" spans="1:52" s="7" customFormat="1" ht="8.25" hidden="1" customHeight="1">
      <c r="A167" s="20"/>
      <c r="B167" s="42">
        <v>8</v>
      </c>
      <c r="C167" s="63">
        <f t="shared" si="1"/>
        <v>45579</v>
      </c>
      <c r="D167" s="63">
        <f t="shared" si="0"/>
        <v>45580</v>
      </c>
      <c r="E167" s="63">
        <f t="shared" si="0"/>
        <v>45581</v>
      </c>
      <c r="F167" s="63">
        <f t="shared" si="0"/>
        <v>45582</v>
      </c>
      <c r="G167" s="63">
        <f t="shared" si="0"/>
        <v>45583</v>
      </c>
      <c r="H167" s="63">
        <f t="shared" si="0"/>
        <v>45584</v>
      </c>
      <c r="I167" s="63">
        <f t="shared" si="0"/>
        <v>45585</v>
      </c>
      <c r="J167" s="63">
        <f t="shared" si="0"/>
        <v>45586</v>
      </c>
      <c r="K167" s="63">
        <f t="shared" si="0"/>
        <v>45587</v>
      </c>
      <c r="L167" s="63">
        <f t="shared" si="0"/>
        <v>45588</v>
      </c>
      <c r="M167" s="63">
        <f t="shared" si="0"/>
        <v>45589</v>
      </c>
      <c r="N167" s="63">
        <f t="shared" si="0"/>
        <v>45590</v>
      </c>
      <c r="O167" s="63">
        <f t="shared" si="0"/>
        <v>45591</v>
      </c>
      <c r="P167" s="63">
        <f t="shared" si="0"/>
        <v>45592</v>
      </c>
      <c r="Q167" s="63">
        <f t="shared" si="0"/>
        <v>45593</v>
      </c>
      <c r="R167" s="63">
        <f t="shared" si="0"/>
        <v>45594</v>
      </c>
      <c r="S167" s="63">
        <f t="shared" si="0"/>
        <v>45595</v>
      </c>
      <c r="T167" s="63">
        <f t="shared" si="0"/>
        <v>45596</v>
      </c>
      <c r="U167" s="63">
        <f t="shared" si="0"/>
        <v>45597</v>
      </c>
      <c r="V167" s="63">
        <f t="shared" si="0"/>
        <v>45598</v>
      </c>
      <c r="W167" s="63">
        <f t="shared" si="0"/>
        <v>45599</v>
      </c>
      <c r="X167" s="63">
        <f t="shared" si="0"/>
        <v>45600</v>
      </c>
      <c r="Y167" s="63">
        <f t="shared" si="0"/>
        <v>45601</v>
      </c>
      <c r="Z167" s="63">
        <f t="shared" si="0"/>
        <v>45602</v>
      </c>
      <c r="AA167" s="63">
        <f t="shared" si="0"/>
        <v>45603</v>
      </c>
      <c r="AB167" s="63">
        <f t="shared" si="0"/>
        <v>45604</v>
      </c>
      <c r="AC167" s="63">
        <f t="shared" si="0"/>
        <v>45605</v>
      </c>
      <c r="AD167" s="63">
        <f t="shared" si="0"/>
        <v>45606</v>
      </c>
      <c r="AI167" s="200"/>
    </row>
    <row r="168" spans="1:52" s="7" customFormat="1" ht="8.25" hidden="1" customHeight="1">
      <c r="A168" s="20"/>
      <c r="B168" s="42">
        <v>9</v>
      </c>
      <c r="C168" s="63">
        <f t="shared" si="1"/>
        <v>45607</v>
      </c>
      <c r="D168" s="63">
        <f t="shared" si="0"/>
        <v>45608</v>
      </c>
      <c r="E168" s="63">
        <f t="shared" si="0"/>
        <v>45609</v>
      </c>
      <c r="F168" s="63">
        <f t="shared" si="0"/>
        <v>45610</v>
      </c>
      <c r="G168" s="63">
        <f t="shared" si="0"/>
        <v>45611</v>
      </c>
      <c r="H168" s="63">
        <f t="shared" si="0"/>
        <v>45612</v>
      </c>
      <c r="I168" s="63">
        <f t="shared" si="0"/>
        <v>45613</v>
      </c>
      <c r="J168" s="63">
        <f t="shared" si="0"/>
        <v>45614</v>
      </c>
      <c r="K168" s="63">
        <f t="shared" si="0"/>
        <v>45615</v>
      </c>
      <c r="L168" s="63">
        <f t="shared" si="0"/>
        <v>45616</v>
      </c>
      <c r="M168" s="63">
        <f t="shared" si="0"/>
        <v>45617</v>
      </c>
      <c r="N168" s="63">
        <f t="shared" si="0"/>
        <v>45618</v>
      </c>
      <c r="O168" s="63">
        <f t="shared" si="0"/>
        <v>45619</v>
      </c>
      <c r="P168" s="63">
        <f t="shared" si="0"/>
        <v>45620</v>
      </c>
      <c r="Q168" s="63">
        <f t="shared" si="0"/>
        <v>45621</v>
      </c>
      <c r="R168" s="63">
        <f t="shared" si="0"/>
        <v>45622</v>
      </c>
      <c r="S168" s="63">
        <f t="shared" si="0"/>
        <v>45623</v>
      </c>
      <c r="T168" s="63">
        <f t="shared" si="0"/>
        <v>45624</v>
      </c>
      <c r="U168" s="63">
        <f t="shared" si="0"/>
        <v>45625</v>
      </c>
      <c r="V168" s="63">
        <f t="shared" si="0"/>
        <v>45626</v>
      </c>
      <c r="W168" s="63">
        <f t="shared" si="0"/>
        <v>45627</v>
      </c>
      <c r="X168" s="63">
        <f t="shared" si="0"/>
        <v>45628</v>
      </c>
      <c r="Y168" s="63">
        <f t="shared" si="0"/>
        <v>45629</v>
      </c>
      <c r="Z168" s="63">
        <f t="shared" si="0"/>
        <v>45630</v>
      </c>
      <c r="AA168" s="63">
        <f t="shared" si="0"/>
        <v>45631</v>
      </c>
      <c r="AB168" s="63">
        <f t="shared" si="0"/>
        <v>45632</v>
      </c>
      <c r="AC168" s="63">
        <f t="shared" si="0"/>
        <v>45633</v>
      </c>
      <c r="AD168" s="63">
        <f t="shared" si="0"/>
        <v>45634</v>
      </c>
      <c r="AI168" s="200"/>
    </row>
    <row r="169" spans="1:52" s="7" customFormat="1" ht="8.25" hidden="1" customHeight="1">
      <c r="A169" s="20"/>
      <c r="B169" s="42">
        <v>10</v>
      </c>
      <c r="C169" s="63">
        <f t="shared" si="1"/>
        <v>45635</v>
      </c>
      <c r="D169" s="63">
        <f t="shared" si="0"/>
        <v>45636</v>
      </c>
      <c r="E169" s="63">
        <f t="shared" si="0"/>
        <v>45637</v>
      </c>
      <c r="F169" s="63">
        <f t="shared" si="0"/>
        <v>45638</v>
      </c>
      <c r="G169" s="63">
        <f t="shared" si="0"/>
        <v>45639</v>
      </c>
      <c r="H169" s="63">
        <f t="shared" si="0"/>
        <v>45640</v>
      </c>
      <c r="I169" s="63">
        <f t="shared" si="0"/>
        <v>45641</v>
      </c>
      <c r="J169" s="63">
        <f t="shared" si="0"/>
        <v>45642</v>
      </c>
      <c r="K169" s="63">
        <f t="shared" si="0"/>
        <v>45643</v>
      </c>
      <c r="L169" s="63">
        <f t="shared" si="0"/>
        <v>45644</v>
      </c>
      <c r="M169" s="63">
        <f t="shared" si="0"/>
        <v>45645</v>
      </c>
      <c r="N169" s="63">
        <f t="shared" si="0"/>
        <v>45646</v>
      </c>
      <c r="O169" s="63">
        <f t="shared" si="0"/>
        <v>45647</v>
      </c>
      <c r="P169" s="63">
        <f t="shared" si="0"/>
        <v>45648</v>
      </c>
      <c r="Q169" s="63">
        <f t="shared" si="0"/>
        <v>45649</v>
      </c>
      <c r="R169" s="63">
        <f t="shared" si="0"/>
        <v>45650</v>
      </c>
      <c r="S169" s="63">
        <f t="shared" si="0"/>
        <v>45651</v>
      </c>
      <c r="T169" s="63">
        <f t="shared" si="0"/>
        <v>45652</v>
      </c>
      <c r="U169" s="63">
        <f t="shared" si="0"/>
        <v>45653</v>
      </c>
      <c r="V169" s="63">
        <f t="shared" si="0"/>
        <v>45654</v>
      </c>
      <c r="W169" s="63">
        <f t="shared" si="0"/>
        <v>45655</v>
      </c>
      <c r="X169" s="63">
        <f t="shared" si="0"/>
        <v>45656</v>
      </c>
      <c r="Y169" s="63">
        <f t="shared" si="0"/>
        <v>45657</v>
      </c>
      <c r="Z169" s="63">
        <f t="shared" si="0"/>
        <v>45658</v>
      </c>
      <c r="AA169" s="63">
        <f t="shared" si="0"/>
        <v>45659</v>
      </c>
      <c r="AB169" s="63">
        <f t="shared" si="0"/>
        <v>45660</v>
      </c>
      <c r="AC169" s="63">
        <f t="shared" si="0"/>
        <v>45661</v>
      </c>
      <c r="AD169" s="63">
        <f t="shared" si="0"/>
        <v>45662</v>
      </c>
      <c r="AI169" s="200"/>
    </row>
    <row r="170" spans="1:52" s="7" customFormat="1" ht="8.25" hidden="1" customHeight="1">
      <c r="A170" s="20"/>
      <c r="B170" s="42">
        <v>11</v>
      </c>
      <c r="C170" s="63">
        <f t="shared" si="1"/>
        <v>45663</v>
      </c>
      <c r="D170" s="63">
        <f t="shared" si="0"/>
        <v>45664</v>
      </c>
      <c r="E170" s="63">
        <f t="shared" si="0"/>
        <v>45665</v>
      </c>
      <c r="F170" s="63">
        <f t="shared" si="0"/>
        <v>45666</v>
      </c>
      <c r="G170" s="63">
        <f t="shared" si="0"/>
        <v>45667</v>
      </c>
      <c r="H170" s="63">
        <f t="shared" si="0"/>
        <v>45668</v>
      </c>
      <c r="I170" s="63">
        <f t="shared" si="0"/>
        <v>45669</v>
      </c>
      <c r="J170" s="63">
        <f t="shared" si="0"/>
        <v>45670</v>
      </c>
      <c r="K170" s="63">
        <f t="shared" si="0"/>
        <v>45671</v>
      </c>
      <c r="L170" s="63">
        <f t="shared" si="0"/>
        <v>45672</v>
      </c>
      <c r="M170" s="63">
        <f t="shared" si="0"/>
        <v>45673</v>
      </c>
      <c r="N170" s="63">
        <f t="shared" si="0"/>
        <v>45674</v>
      </c>
      <c r="O170" s="63">
        <f t="shared" si="0"/>
        <v>45675</v>
      </c>
      <c r="P170" s="63">
        <f t="shared" si="0"/>
        <v>45676</v>
      </c>
      <c r="Q170" s="63">
        <f t="shared" si="0"/>
        <v>45677</v>
      </c>
      <c r="R170" s="63">
        <f t="shared" si="0"/>
        <v>45678</v>
      </c>
      <c r="S170" s="63">
        <f t="shared" si="0"/>
        <v>45679</v>
      </c>
      <c r="T170" s="63">
        <f t="shared" si="0"/>
        <v>45680</v>
      </c>
      <c r="U170" s="63">
        <f t="shared" si="0"/>
        <v>45681</v>
      </c>
      <c r="V170" s="63">
        <f t="shared" si="0"/>
        <v>45682</v>
      </c>
      <c r="W170" s="63">
        <f t="shared" si="0"/>
        <v>45683</v>
      </c>
      <c r="X170" s="63">
        <f t="shared" si="0"/>
        <v>45684</v>
      </c>
      <c r="Y170" s="63">
        <f t="shared" si="0"/>
        <v>45685</v>
      </c>
      <c r="Z170" s="63">
        <f t="shared" si="0"/>
        <v>45686</v>
      </c>
      <c r="AA170" s="63">
        <f t="shared" si="0"/>
        <v>45687</v>
      </c>
      <c r="AB170" s="63">
        <f t="shared" si="0"/>
        <v>45688</v>
      </c>
      <c r="AC170" s="63">
        <f t="shared" si="0"/>
        <v>45689</v>
      </c>
      <c r="AD170" s="63">
        <f t="shared" si="0"/>
        <v>45690</v>
      </c>
      <c r="AI170" s="200"/>
    </row>
    <row r="171" spans="1:52" s="7" customFormat="1" ht="8.25" hidden="1" customHeight="1">
      <c r="A171" s="20"/>
      <c r="B171" s="42">
        <v>12</v>
      </c>
      <c r="C171" s="63">
        <f t="shared" si="1"/>
        <v>45691</v>
      </c>
      <c r="D171" s="63">
        <f t="shared" si="0"/>
        <v>45692</v>
      </c>
      <c r="E171" s="63">
        <f t="shared" si="0"/>
        <v>45693</v>
      </c>
      <c r="F171" s="63">
        <f t="shared" si="0"/>
        <v>45694</v>
      </c>
      <c r="G171" s="63">
        <f t="shared" si="0"/>
        <v>45695</v>
      </c>
      <c r="H171" s="63">
        <f t="shared" si="0"/>
        <v>45696</v>
      </c>
      <c r="I171" s="63">
        <f t="shared" si="0"/>
        <v>45697</v>
      </c>
      <c r="J171" s="63">
        <f t="shared" si="0"/>
        <v>45698</v>
      </c>
      <c r="K171" s="63">
        <f t="shared" si="0"/>
        <v>45699</v>
      </c>
      <c r="L171" s="63">
        <f t="shared" si="0"/>
        <v>45700</v>
      </c>
      <c r="M171" s="63">
        <f t="shared" si="0"/>
        <v>45701</v>
      </c>
      <c r="N171" s="63">
        <f t="shared" si="0"/>
        <v>45702</v>
      </c>
      <c r="O171" s="63">
        <f t="shared" si="0"/>
        <v>45703</v>
      </c>
      <c r="P171" s="63">
        <f t="shared" si="0"/>
        <v>45704</v>
      </c>
      <c r="Q171" s="63">
        <f t="shared" si="0"/>
        <v>45705</v>
      </c>
      <c r="R171" s="63">
        <f t="shared" si="0"/>
        <v>45706</v>
      </c>
      <c r="S171" s="63">
        <f t="shared" si="0"/>
        <v>45707</v>
      </c>
      <c r="T171" s="63">
        <f t="shared" si="0"/>
        <v>45708</v>
      </c>
      <c r="U171" s="63">
        <f t="shared" si="0"/>
        <v>45709</v>
      </c>
      <c r="V171" s="63">
        <f t="shared" si="0"/>
        <v>45710</v>
      </c>
      <c r="W171" s="63">
        <f t="shared" si="0"/>
        <v>45711</v>
      </c>
      <c r="X171" s="63">
        <f t="shared" si="0"/>
        <v>45712</v>
      </c>
      <c r="Y171" s="63">
        <f t="shared" si="0"/>
        <v>45713</v>
      </c>
      <c r="Z171" s="63">
        <f t="shared" si="0"/>
        <v>45714</v>
      </c>
      <c r="AA171" s="63">
        <f t="shared" si="0"/>
        <v>45715</v>
      </c>
      <c r="AB171" s="63">
        <f t="shared" si="0"/>
        <v>45716</v>
      </c>
      <c r="AC171" s="63">
        <f t="shared" si="0"/>
        <v>45717</v>
      </c>
      <c r="AD171" s="63">
        <f t="shared" si="0"/>
        <v>45718</v>
      </c>
      <c r="AI171" s="200"/>
    </row>
    <row r="172" spans="1:52" s="7" customFormat="1" ht="8.25" hidden="1" customHeight="1">
      <c r="A172" s="20"/>
      <c r="B172" s="42">
        <v>13</v>
      </c>
      <c r="C172" s="63">
        <f t="shared" si="1"/>
        <v>45719</v>
      </c>
      <c r="D172" s="63">
        <f t="shared" si="0"/>
        <v>45720</v>
      </c>
      <c r="E172" s="63">
        <f t="shared" si="0"/>
        <v>45721</v>
      </c>
      <c r="F172" s="63">
        <f t="shared" si="0"/>
        <v>45722</v>
      </c>
      <c r="G172" s="63">
        <f t="shared" si="0"/>
        <v>45723</v>
      </c>
      <c r="H172" s="63">
        <f t="shared" si="0"/>
        <v>45724</v>
      </c>
      <c r="I172" s="63">
        <f t="shared" si="0"/>
        <v>45725</v>
      </c>
      <c r="J172" s="63">
        <f t="shared" si="0"/>
        <v>45726</v>
      </c>
      <c r="K172" s="63">
        <f t="shared" si="0"/>
        <v>45727</v>
      </c>
      <c r="L172" s="63">
        <f t="shared" si="0"/>
        <v>45728</v>
      </c>
      <c r="M172" s="63">
        <f t="shared" si="0"/>
        <v>45729</v>
      </c>
      <c r="N172" s="63">
        <f t="shared" si="0"/>
        <v>45730</v>
      </c>
      <c r="O172" s="63">
        <f t="shared" si="0"/>
        <v>45731</v>
      </c>
      <c r="P172" s="63">
        <f t="shared" si="0"/>
        <v>45732</v>
      </c>
      <c r="Q172" s="63">
        <f t="shared" si="0"/>
        <v>45733</v>
      </c>
      <c r="R172" s="63">
        <f t="shared" si="0"/>
        <v>45734</v>
      </c>
      <c r="S172" s="63">
        <f t="shared" si="0"/>
        <v>45735</v>
      </c>
      <c r="T172" s="63">
        <f t="shared" si="0"/>
        <v>45736</v>
      </c>
      <c r="U172" s="63">
        <f t="shared" si="0"/>
        <v>45737</v>
      </c>
      <c r="V172" s="63">
        <f t="shared" si="0"/>
        <v>45738</v>
      </c>
      <c r="W172" s="63">
        <f t="shared" si="0"/>
        <v>45739</v>
      </c>
      <c r="X172" s="63">
        <f t="shared" si="0"/>
        <v>45740</v>
      </c>
      <c r="Y172" s="63">
        <f t="shared" si="0"/>
        <v>45741</v>
      </c>
      <c r="Z172" s="63">
        <f t="shared" si="0"/>
        <v>45742</v>
      </c>
      <c r="AA172" s="63">
        <f t="shared" si="0"/>
        <v>45743</v>
      </c>
      <c r="AB172" s="63">
        <f t="shared" si="0"/>
        <v>45744</v>
      </c>
      <c r="AC172" s="63">
        <f t="shared" si="0"/>
        <v>45745</v>
      </c>
      <c r="AD172" s="63">
        <f t="shared" si="0"/>
        <v>45746</v>
      </c>
      <c r="AI172" s="200"/>
    </row>
    <row r="173" spans="1:52" s="7" customFormat="1" ht="8.25" hidden="1" customHeight="1">
      <c r="A173" s="20"/>
      <c r="B173" s="42">
        <v>14</v>
      </c>
      <c r="C173" s="63">
        <f t="shared" si="1"/>
        <v>45747</v>
      </c>
      <c r="D173" s="63">
        <f t="shared" si="0"/>
        <v>45748</v>
      </c>
      <c r="E173" s="63">
        <f t="shared" si="0"/>
        <v>45749</v>
      </c>
      <c r="F173" s="63">
        <f t="shared" si="0"/>
        <v>45750</v>
      </c>
      <c r="G173" s="63">
        <f t="shared" si="0"/>
        <v>45751</v>
      </c>
      <c r="H173" s="63">
        <f t="shared" si="0"/>
        <v>45752</v>
      </c>
      <c r="I173" s="63">
        <f t="shared" si="0"/>
        <v>45753</v>
      </c>
      <c r="J173" s="63">
        <f t="shared" si="0"/>
        <v>45754</v>
      </c>
      <c r="K173" s="63">
        <f t="shared" si="0"/>
        <v>45755</v>
      </c>
      <c r="L173" s="63">
        <f t="shared" si="0"/>
        <v>45756</v>
      </c>
      <c r="M173" s="63">
        <f t="shared" si="0"/>
        <v>45757</v>
      </c>
      <c r="N173" s="63">
        <f t="shared" si="0"/>
        <v>45758</v>
      </c>
      <c r="O173" s="63">
        <f t="shared" si="0"/>
        <v>45759</v>
      </c>
      <c r="P173" s="63">
        <f t="shared" si="0"/>
        <v>45760</v>
      </c>
      <c r="Q173" s="63">
        <f t="shared" si="0"/>
        <v>45761</v>
      </c>
      <c r="R173" s="63">
        <f t="shared" si="0"/>
        <v>45762</v>
      </c>
      <c r="S173" s="63">
        <f t="shared" si="0"/>
        <v>45763</v>
      </c>
      <c r="T173" s="63">
        <f t="shared" si="0"/>
        <v>45764</v>
      </c>
      <c r="U173" s="63">
        <f t="shared" si="0"/>
        <v>45765</v>
      </c>
      <c r="V173" s="63">
        <f t="shared" si="0"/>
        <v>45766</v>
      </c>
      <c r="W173" s="63">
        <f t="shared" si="0"/>
        <v>45767</v>
      </c>
      <c r="X173" s="63">
        <f t="shared" si="0"/>
        <v>45768</v>
      </c>
      <c r="Y173" s="63">
        <f t="shared" si="0"/>
        <v>45769</v>
      </c>
      <c r="Z173" s="63">
        <f t="shared" si="0"/>
        <v>45770</v>
      </c>
      <c r="AA173" s="63">
        <f t="shared" si="0"/>
        <v>45771</v>
      </c>
      <c r="AB173" s="63">
        <f t="shared" si="0"/>
        <v>45772</v>
      </c>
      <c r="AC173" s="63">
        <f t="shared" si="0"/>
        <v>45773</v>
      </c>
      <c r="AD173" s="63">
        <f t="shared" si="0"/>
        <v>45774</v>
      </c>
      <c r="AI173" s="200"/>
    </row>
    <row r="174" spans="1:52" s="7" customFormat="1" ht="8.25" hidden="1" customHeight="1">
      <c r="A174" s="20"/>
      <c r="B174" s="42">
        <v>15</v>
      </c>
      <c r="C174" s="63">
        <f t="shared" si="1"/>
        <v>45775</v>
      </c>
      <c r="D174" s="63">
        <f t="shared" si="0"/>
        <v>45776</v>
      </c>
      <c r="E174" s="63">
        <f t="shared" si="0"/>
        <v>45777</v>
      </c>
      <c r="F174" s="63">
        <f t="shared" si="0"/>
        <v>45778</v>
      </c>
      <c r="G174" s="63">
        <f t="shared" si="0"/>
        <v>45779</v>
      </c>
      <c r="H174" s="63">
        <f t="shared" si="0"/>
        <v>45780</v>
      </c>
      <c r="I174" s="63">
        <f t="shared" si="0"/>
        <v>45781</v>
      </c>
      <c r="J174" s="63">
        <f t="shared" si="0"/>
        <v>45782</v>
      </c>
      <c r="K174" s="63">
        <f t="shared" si="0"/>
        <v>45783</v>
      </c>
      <c r="L174" s="63">
        <f t="shared" si="0"/>
        <v>45784</v>
      </c>
      <c r="M174" s="63">
        <f t="shared" si="0"/>
        <v>45785</v>
      </c>
      <c r="N174" s="63">
        <f t="shared" si="0"/>
        <v>45786</v>
      </c>
      <c r="O174" s="63">
        <f t="shared" si="0"/>
        <v>45787</v>
      </c>
      <c r="P174" s="63">
        <f t="shared" si="0"/>
        <v>45788</v>
      </c>
      <c r="Q174" s="63">
        <f t="shared" si="0"/>
        <v>45789</v>
      </c>
      <c r="R174" s="63">
        <f t="shared" si="0"/>
        <v>45790</v>
      </c>
      <c r="S174" s="63">
        <f t="shared" si="0"/>
        <v>45791</v>
      </c>
      <c r="T174" s="63">
        <f t="shared" si="0"/>
        <v>45792</v>
      </c>
      <c r="U174" s="63">
        <f t="shared" si="0"/>
        <v>45793</v>
      </c>
      <c r="V174" s="63">
        <f t="shared" si="0"/>
        <v>45794</v>
      </c>
      <c r="W174" s="63">
        <f t="shared" si="0"/>
        <v>45795</v>
      </c>
      <c r="X174" s="63">
        <f t="shared" si="0"/>
        <v>45796</v>
      </c>
      <c r="Y174" s="63">
        <f t="shared" si="0"/>
        <v>45797</v>
      </c>
      <c r="Z174" s="63">
        <f t="shared" si="0"/>
        <v>45798</v>
      </c>
      <c r="AA174" s="63">
        <f t="shared" si="0"/>
        <v>45799</v>
      </c>
      <c r="AB174" s="63">
        <f t="shared" si="0"/>
        <v>45800</v>
      </c>
      <c r="AC174" s="63">
        <f t="shared" si="0"/>
        <v>45801</v>
      </c>
      <c r="AD174" s="63">
        <f t="shared" si="0"/>
        <v>45802</v>
      </c>
      <c r="AI174" s="200"/>
    </row>
    <row r="175" spans="1:52" s="7" customFormat="1" ht="8.25" hidden="1" customHeight="1">
      <c r="A175" s="20"/>
      <c r="B175" s="42">
        <v>16</v>
      </c>
      <c r="C175" s="63">
        <f t="shared" si="1"/>
        <v>45803</v>
      </c>
      <c r="D175" s="63">
        <f t="shared" si="0"/>
        <v>45804</v>
      </c>
      <c r="E175" s="63">
        <f t="shared" si="0"/>
        <v>45805</v>
      </c>
      <c r="F175" s="63">
        <f t="shared" si="0"/>
        <v>45806</v>
      </c>
      <c r="G175" s="63">
        <f t="shared" si="0"/>
        <v>45807</v>
      </c>
      <c r="H175" s="63">
        <f t="shared" si="0"/>
        <v>45808</v>
      </c>
      <c r="I175" s="63">
        <f t="shared" si="0"/>
        <v>45809</v>
      </c>
      <c r="J175" s="63">
        <f t="shared" si="0"/>
        <v>45810</v>
      </c>
      <c r="K175" s="63">
        <f t="shared" si="0"/>
        <v>45811</v>
      </c>
      <c r="L175" s="63">
        <f t="shared" si="0"/>
        <v>45812</v>
      </c>
      <c r="M175" s="63">
        <f t="shared" si="0"/>
        <v>45813</v>
      </c>
      <c r="N175" s="63">
        <f t="shared" si="0"/>
        <v>45814</v>
      </c>
      <c r="O175" s="63">
        <f t="shared" si="0"/>
        <v>45815</v>
      </c>
      <c r="P175" s="63">
        <f t="shared" si="0"/>
        <v>45816</v>
      </c>
      <c r="Q175" s="63">
        <f t="shared" si="0"/>
        <v>45817</v>
      </c>
      <c r="R175" s="63">
        <f t="shared" si="0"/>
        <v>45818</v>
      </c>
      <c r="S175" s="63">
        <f t="shared" si="0"/>
        <v>45819</v>
      </c>
      <c r="T175" s="63">
        <f t="shared" si="0"/>
        <v>45820</v>
      </c>
      <c r="U175" s="63">
        <f t="shared" si="0"/>
        <v>45821</v>
      </c>
      <c r="V175" s="63">
        <f t="shared" si="0"/>
        <v>45822</v>
      </c>
      <c r="W175" s="63">
        <f t="shared" si="0"/>
        <v>45823</v>
      </c>
      <c r="X175" s="63">
        <f t="shared" si="0"/>
        <v>45824</v>
      </c>
      <c r="Y175" s="63">
        <f t="shared" si="0"/>
        <v>45825</v>
      </c>
      <c r="Z175" s="63">
        <f t="shared" si="0"/>
        <v>45826</v>
      </c>
      <c r="AA175" s="63">
        <f t="shared" si="0"/>
        <v>45827</v>
      </c>
      <c r="AB175" s="63">
        <f t="shared" si="0"/>
        <v>45828</v>
      </c>
      <c r="AC175" s="63">
        <f t="shared" si="0"/>
        <v>45829</v>
      </c>
      <c r="AD175" s="63">
        <f t="shared" si="0"/>
        <v>45830</v>
      </c>
      <c r="AI175" s="200"/>
    </row>
    <row r="176" spans="1:52" s="7" customFormat="1" ht="8.25" hidden="1" customHeight="1">
      <c r="A176" s="20"/>
      <c r="B176" s="42">
        <v>17</v>
      </c>
      <c r="C176" s="63">
        <f t="shared" si="1"/>
        <v>45831</v>
      </c>
      <c r="D176" s="63">
        <f t="shared" si="0"/>
        <v>45832</v>
      </c>
      <c r="E176" s="63">
        <f t="shared" si="0"/>
        <v>45833</v>
      </c>
      <c r="F176" s="63">
        <f t="shared" si="0"/>
        <v>45834</v>
      </c>
      <c r="G176" s="63">
        <f t="shared" si="0"/>
        <v>45835</v>
      </c>
      <c r="H176" s="63">
        <f t="shared" si="0"/>
        <v>45836</v>
      </c>
      <c r="I176" s="63">
        <f t="shared" si="0"/>
        <v>45837</v>
      </c>
      <c r="J176" s="63">
        <f t="shared" si="0"/>
        <v>45838</v>
      </c>
      <c r="K176" s="63">
        <f t="shared" si="0"/>
        <v>45839</v>
      </c>
      <c r="L176" s="63">
        <f t="shared" si="0"/>
        <v>45840</v>
      </c>
      <c r="M176" s="63">
        <f t="shared" si="0"/>
        <v>45841</v>
      </c>
      <c r="N176" s="63">
        <f t="shared" si="0"/>
        <v>45842</v>
      </c>
      <c r="O176" s="63">
        <f t="shared" si="0"/>
        <v>45843</v>
      </c>
      <c r="P176" s="63">
        <f t="shared" si="0"/>
        <v>45844</v>
      </c>
      <c r="Q176" s="63">
        <f t="shared" si="0"/>
        <v>45845</v>
      </c>
      <c r="R176" s="63">
        <f t="shared" si="0"/>
        <v>45846</v>
      </c>
      <c r="S176" s="63">
        <f t="shared" si="0"/>
        <v>45847</v>
      </c>
      <c r="T176" s="63">
        <f t="shared" si="0"/>
        <v>45848</v>
      </c>
      <c r="U176" s="63">
        <f t="shared" si="0"/>
        <v>45849</v>
      </c>
      <c r="V176" s="63">
        <f t="shared" si="0"/>
        <v>45850</v>
      </c>
      <c r="W176" s="63">
        <f t="shared" si="0"/>
        <v>45851</v>
      </c>
      <c r="X176" s="63">
        <f t="shared" si="0"/>
        <v>45852</v>
      </c>
      <c r="Y176" s="63">
        <f t="shared" si="0"/>
        <v>45853</v>
      </c>
      <c r="Z176" s="63">
        <f t="shared" si="0"/>
        <v>45854</v>
      </c>
      <c r="AA176" s="63">
        <f t="shared" si="0"/>
        <v>45855</v>
      </c>
      <c r="AB176" s="63">
        <f t="shared" si="0"/>
        <v>45856</v>
      </c>
      <c r="AC176" s="63">
        <f t="shared" si="0"/>
        <v>45857</v>
      </c>
      <c r="AD176" s="63">
        <f t="shared" si="0"/>
        <v>45858</v>
      </c>
      <c r="AI176" s="200"/>
    </row>
    <row r="177" spans="1:52" s="7" customFormat="1" ht="8.25" hidden="1" customHeight="1">
      <c r="A177" s="20"/>
      <c r="B177" s="42">
        <v>18</v>
      </c>
      <c r="C177" s="63">
        <f t="shared" si="1"/>
        <v>45859</v>
      </c>
      <c r="D177" s="63">
        <f t="shared" si="0"/>
        <v>45860</v>
      </c>
      <c r="E177" s="63">
        <f t="shared" si="0"/>
        <v>45861</v>
      </c>
      <c r="F177" s="63">
        <f t="shared" si="0"/>
        <v>45862</v>
      </c>
      <c r="G177" s="63">
        <f t="shared" si="0"/>
        <v>45863</v>
      </c>
      <c r="H177" s="63">
        <f t="shared" si="0"/>
        <v>45864</v>
      </c>
      <c r="I177" s="63">
        <f t="shared" si="0"/>
        <v>45865</v>
      </c>
      <c r="J177" s="63">
        <f t="shared" si="0"/>
        <v>45866</v>
      </c>
      <c r="K177" s="63">
        <f t="shared" si="0"/>
        <v>45867</v>
      </c>
      <c r="L177" s="63">
        <f t="shared" si="0"/>
        <v>45868</v>
      </c>
      <c r="M177" s="63">
        <f t="shared" si="0"/>
        <v>45869</v>
      </c>
      <c r="N177" s="63">
        <f t="shared" si="0"/>
        <v>45870</v>
      </c>
      <c r="O177" s="63">
        <f t="shared" si="0"/>
        <v>45871</v>
      </c>
      <c r="P177" s="63">
        <f t="shared" si="0"/>
        <v>45872</v>
      </c>
      <c r="Q177" s="63">
        <f t="shared" si="0"/>
        <v>45873</v>
      </c>
      <c r="R177" s="63">
        <f t="shared" si="0"/>
        <v>45874</v>
      </c>
      <c r="S177" s="63">
        <f t="shared" si="0"/>
        <v>45875</v>
      </c>
      <c r="T177" s="63">
        <f t="shared" si="0"/>
        <v>45876</v>
      </c>
      <c r="U177" s="63">
        <f t="shared" si="0"/>
        <v>45877</v>
      </c>
      <c r="V177" s="63">
        <f t="shared" si="0"/>
        <v>45878</v>
      </c>
      <c r="W177" s="63">
        <f t="shared" si="0"/>
        <v>45879</v>
      </c>
      <c r="X177" s="63">
        <f t="shared" si="0"/>
        <v>45880</v>
      </c>
      <c r="Y177" s="63">
        <f t="shared" si="0"/>
        <v>45881</v>
      </c>
      <c r="Z177" s="63">
        <f t="shared" si="0"/>
        <v>45882</v>
      </c>
      <c r="AA177" s="63">
        <f t="shared" si="0"/>
        <v>45883</v>
      </c>
      <c r="AB177" s="63">
        <f t="shared" si="0"/>
        <v>45884</v>
      </c>
      <c r="AC177" s="63">
        <f t="shared" si="0"/>
        <v>45885</v>
      </c>
      <c r="AD177" s="63">
        <f t="shared" si="0"/>
        <v>45886</v>
      </c>
      <c r="AI177" s="200"/>
    </row>
    <row r="178" spans="1:52" s="7" customFormat="1" ht="8.25" hidden="1" customHeight="1">
      <c r="A178" s="20"/>
      <c r="B178" s="42">
        <v>19</v>
      </c>
      <c r="C178" s="63">
        <f t="shared" si="1"/>
        <v>45887</v>
      </c>
      <c r="D178" s="63">
        <f t="shared" si="0"/>
        <v>45888</v>
      </c>
      <c r="E178" s="63">
        <f t="shared" si="0"/>
        <v>45889</v>
      </c>
      <c r="F178" s="63">
        <f t="shared" si="0"/>
        <v>45890</v>
      </c>
      <c r="G178" s="63">
        <f t="shared" si="0"/>
        <v>45891</v>
      </c>
      <c r="H178" s="63">
        <f t="shared" si="0"/>
        <v>45892</v>
      </c>
      <c r="I178" s="63">
        <f t="shared" si="0"/>
        <v>45893</v>
      </c>
      <c r="J178" s="63">
        <f t="shared" si="0"/>
        <v>45894</v>
      </c>
      <c r="K178" s="63">
        <f t="shared" si="0"/>
        <v>45895</v>
      </c>
      <c r="L178" s="63">
        <f t="shared" si="0"/>
        <v>45896</v>
      </c>
      <c r="M178" s="63">
        <f t="shared" si="0"/>
        <v>45897</v>
      </c>
      <c r="N178" s="63">
        <f t="shared" si="0"/>
        <v>45898</v>
      </c>
      <c r="O178" s="63">
        <f t="shared" si="0"/>
        <v>45899</v>
      </c>
      <c r="P178" s="63">
        <f t="shared" si="0"/>
        <v>45900</v>
      </c>
      <c r="Q178" s="63">
        <f t="shared" si="0"/>
        <v>45901</v>
      </c>
      <c r="R178" s="63">
        <f t="shared" si="0"/>
        <v>45902</v>
      </c>
      <c r="S178" s="63">
        <f t="shared" si="0"/>
        <v>45903</v>
      </c>
      <c r="T178" s="63">
        <f t="shared" si="0"/>
        <v>45904</v>
      </c>
      <c r="U178" s="63">
        <f t="shared" si="0"/>
        <v>45905</v>
      </c>
      <c r="V178" s="63">
        <f t="shared" si="0"/>
        <v>45906</v>
      </c>
      <c r="W178" s="63">
        <f t="shared" si="0"/>
        <v>45907</v>
      </c>
      <c r="X178" s="63">
        <f t="shared" si="0"/>
        <v>45908</v>
      </c>
      <c r="Y178" s="63">
        <f t="shared" si="0"/>
        <v>45909</v>
      </c>
      <c r="Z178" s="63">
        <f t="shared" si="0"/>
        <v>45910</v>
      </c>
      <c r="AA178" s="63">
        <f t="shared" si="0"/>
        <v>45911</v>
      </c>
      <c r="AB178" s="63">
        <f t="shared" si="0"/>
        <v>45912</v>
      </c>
      <c r="AC178" s="63">
        <f t="shared" si="0"/>
        <v>45913</v>
      </c>
      <c r="AD178" s="63">
        <f t="shared" si="0"/>
        <v>45914</v>
      </c>
      <c r="AI178" s="200"/>
    </row>
    <row r="179" spans="1:52" s="7" customFormat="1" ht="8.25" hidden="1" customHeight="1">
      <c r="A179" s="20"/>
      <c r="B179" s="42">
        <v>20</v>
      </c>
      <c r="C179" s="63">
        <f t="shared" si="1"/>
        <v>45915</v>
      </c>
      <c r="D179" s="63">
        <f t="shared" si="0"/>
        <v>45916</v>
      </c>
      <c r="E179" s="63">
        <f t="shared" si="0"/>
        <v>45917</v>
      </c>
      <c r="F179" s="63">
        <f t="shared" si="0"/>
        <v>45918</v>
      </c>
      <c r="G179" s="63">
        <f t="shared" si="0"/>
        <v>45919</v>
      </c>
      <c r="H179" s="63">
        <f t="shared" si="0"/>
        <v>45920</v>
      </c>
      <c r="I179" s="63">
        <f t="shared" si="0"/>
        <v>45921</v>
      </c>
      <c r="J179" s="63">
        <f t="shared" si="0"/>
        <v>45922</v>
      </c>
      <c r="K179" s="63">
        <f t="shared" si="0"/>
        <v>45923</v>
      </c>
      <c r="L179" s="63">
        <f t="shared" si="0"/>
        <v>45924</v>
      </c>
      <c r="M179" s="63">
        <f t="shared" si="0"/>
        <v>45925</v>
      </c>
      <c r="N179" s="63">
        <f t="shared" si="0"/>
        <v>45926</v>
      </c>
      <c r="O179" s="63">
        <f t="shared" si="0"/>
        <v>45927</v>
      </c>
      <c r="P179" s="63">
        <f t="shared" si="0"/>
        <v>45928</v>
      </c>
      <c r="Q179" s="63">
        <f t="shared" si="0"/>
        <v>45929</v>
      </c>
      <c r="R179" s="63">
        <f t="shared" si="0"/>
        <v>45930</v>
      </c>
      <c r="S179" s="63">
        <f t="shared" si="0"/>
        <v>45931</v>
      </c>
      <c r="T179" s="63">
        <f t="shared" si="0"/>
        <v>45932</v>
      </c>
      <c r="U179" s="63">
        <f t="shared" si="0"/>
        <v>45933</v>
      </c>
      <c r="V179" s="63">
        <f t="shared" si="0"/>
        <v>45934</v>
      </c>
      <c r="W179" s="63">
        <f t="shared" si="0"/>
        <v>45935</v>
      </c>
      <c r="X179" s="63">
        <f t="shared" si="0"/>
        <v>45936</v>
      </c>
      <c r="Y179" s="63">
        <f t="shared" si="0"/>
        <v>45937</v>
      </c>
      <c r="Z179" s="63">
        <f t="shared" si="0"/>
        <v>45938</v>
      </c>
      <c r="AA179" s="63">
        <f t="shared" si="0"/>
        <v>45939</v>
      </c>
      <c r="AB179" s="63">
        <f t="shared" si="0"/>
        <v>45940</v>
      </c>
      <c r="AC179" s="63">
        <f t="shared" si="0"/>
        <v>45941</v>
      </c>
      <c r="AD179" s="63">
        <f t="shared" si="0"/>
        <v>45942</v>
      </c>
      <c r="AI179" s="200"/>
    </row>
    <row r="180" spans="1:52" s="7" customFormat="1" ht="8.25" hidden="1" customHeight="1">
      <c r="A180" s="20"/>
      <c r="B180" s="42">
        <v>21</v>
      </c>
      <c r="C180" s="63">
        <f t="shared" si="1"/>
        <v>45943</v>
      </c>
      <c r="D180" s="63">
        <f t="shared" si="0"/>
        <v>45944</v>
      </c>
      <c r="E180" s="63">
        <f t="shared" si="0"/>
        <v>45945</v>
      </c>
      <c r="F180" s="63">
        <f t="shared" si="0"/>
        <v>45946</v>
      </c>
      <c r="G180" s="63">
        <f t="shared" si="0"/>
        <v>45947</v>
      </c>
      <c r="H180" s="63">
        <f t="shared" si="0"/>
        <v>45948</v>
      </c>
      <c r="I180" s="63">
        <f t="shared" si="0"/>
        <v>45949</v>
      </c>
      <c r="J180" s="63">
        <f t="shared" si="0"/>
        <v>45950</v>
      </c>
      <c r="K180" s="63">
        <f t="shared" si="0"/>
        <v>45951</v>
      </c>
      <c r="L180" s="63">
        <f t="shared" si="0"/>
        <v>45952</v>
      </c>
      <c r="M180" s="63">
        <f t="shared" si="0"/>
        <v>45953</v>
      </c>
      <c r="N180" s="63">
        <f t="shared" si="0"/>
        <v>45954</v>
      </c>
      <c r="O180" s="63">
        <f t="shared" si="0"/>
        <v>45955</v>
      </c>
      <c r="P180" s="63">
        <f t="shared" si="0"/>
        <v>45956</v>
      </c>
      <c r="Q180" s="63">
        <f t="shared" si="0"/>
        <v>45957</v>
      </c>
      <c r="R180" s="63">
        <f t="shared" si="0"/>
        <v>45958</v>
      </c>
      <c r="S180" s="63">
        <f t="shared" si="0"/>
        <v>45959</v>
      </c>
      <c r="T180" s="63">
        <f t="shared" si="0"/>
        <v>45960</v>
      </c>
      <c r="U180" s="63">
        <f t="shared" si="0"/>
        <v>45961</v>
      </c>
      <c r="V180" s="63">
        <f t="shared" si="0"/>
        <v>45962</v>
      </c>
      <c r="W180" s="63">
        <f t="shared" si="0"/>
        <v>45963</v>
      </c>
      <c r="X180" s="63">
        <f t="shared" si="0"/>
        <v>45964</v>
      </c>
      <c r="Y180" s="63">
        <f t="shared" si="0"/>
        <v>45965</v>
      </c>
      <c r="Z180" s="63">
        <f t="shared" si="0"/>
        <v>45966</v>
      </c>
      <c r="AA180" s="63">
        <f t="shared" si="0"/>
        <v>45967</v>
      </c>
      <c r="AB180" s="63">
        <f t="shared" si="0"/>
        <v>45968</v>
      </c>
      <c r="AC180" s="63">
        <f t="shared" si="0"/>
        <v>45969</v>
      </c>
      <c r="AD180" s="63">
        <f t="shared" si="0"/>
        <v>45970</v>
      </c>
      <c r="AI180" s="200"/>
    </row>
    <row r="181" spans="1:52" s="7" customFormat="1" ht="15" hidden="1" customHeight="1">
      <c r="A181" s="19"/>
      <c r="B181" s="42">
        <v>22</v>
      </c>
      <c r="C181" s="63">
        <f t="shared" si="1"/>
        <v>45971</v>
      </c>
      <c r="D181" s="63">
        <f t="shared" si="0"/>
        <v>45972</v>
      </c>
      <c r="E181" s="63">
        <f t="shared" si="0"/>
        <v>45973</v>
      </c>
      <c r="F181" s="63">
        <f t="shared" si="0"/>
        <v>45974</v>
      </c>
      <c r="G181" s="63">
        <f t="shared" si="0"/>
        <v>45975</v>
      </c>
      <c r="H181" s="63">
        <f t="shared" si="0"/>
        <v>45976</v>
      </c>
      <c r="I181" s="63">
        <f t="shared" si="0"/>
        <v>45977</v>
      </c>
      <c r="J181" s="63">
        <f t="shared" si="0"/>
        <v>45978</v>
      </c>
      <c r="K181" s="63">
        <f t="shared" si="0"/>
        <v>45979</v>
      </c>
      <c r="L181" s="63">
        <f t="shared" si="0"/>
        <v>45980</v>
      </c>
      <c r="M181" s="63">
        <f t="shared" si="0"/>
        <v>45981</v>
      </c>
      <c r="N181" s="63">
        <f t="shared" si="0"/>
        <v>45982</v>
      </c>
      <c r="O181" s="63">
        <f t="shared" si="0"/>
        <v>45983</v>
      </c>
      <c r="P181" s="63">
        <f t="shared" si="0"/>
        <v>45984</v>
      </c>
      <c r="Q181" s="63">
        <f t="shared" si="0"/>
        <v>45985</v>
      </c>
      <c r="R181" s="63">
        <f t="shared" si="0"/>
        <v>45986</v>
      </c>
      <c r="S181" s="63">
        <f t="shared" si="0"/>
        <v>45987</v>
      </c>
      <c r="T181" s="63">
        <f t="shared" si="0"/>
        <v>45988</v>
      </c>
      <c r="U181" s="63">
        <f t="shared" si="0"/>
        <v>45989</v>
      </c>
      <c r="V181" s="63">
        <f t="shared" si="0"/>
        <v>45990</v>
      </c>
      <c r="W181" s="63">
        <f t="shared" si="0"/>
        <v>45991</v>
      </c>
      <c r="X181" s="63">
        <f t="shared" si="0"/>
        <v>45992</v>
      </c>
      <c r="Y181" s="63">
        <f t="shared" si="0"/>
        <v>45993</v>
      </c>
      <c r="Z181" s="63">
        <f t="shared" si="0"/>
        <v>45994</v>
      </c>
      <c r="AA181" s="63">
        <f t="shared" si="0"/>
        <v>45995</v>
      </c>
      <c r="AB181" s="63">
        <f t="shared" si="0"/>
        <v>45996</v>
      </c>
      <c r="AC181" s="63">
        <f t="shared" si="0"/>
        <v>45997</v>
      </c>
      <c r="AD181" s="63">
        <f t="shared" si="0"/>
        <v>45998</v>
      </c>
      <c r="AE181" s="10"/>
      <c r="AF181" s="10"/>
      <c r="AG181" s="10"/>
      <c r="AH181" s="10"/>
      <c r="AI181" s="199"/>
      <c r="AJ181" s="10"/>
      <c r="AM181" s="4"/>
      <c r="AN181" s="4"/>
    </row>
    <row r="182" spans="1:52" s="7" customFormat="1" ht="15" hidden="1" customHeight="1">
      <c r="A182" s="19"/>
      <c r="B182" s="42">
        <v>23</v>
      </c>
      <c r="C182" s="63">
        <f t="shared" si="1"/>
        <v>45999</v>
      </c>
      <c r="D182" s="63">
        <f t="shared" si="0"/>
        <v>46000</v>
      </c>
      <c r="E182" s="63">
        <f t="shared" si="0"/>
        <v>46001</v>
      </c>
      <c r="F182" s="63">
        <f t="shared" si="0"/>
        <v>46002</v>
      </c>
      <c r="G182" s="63">
        <f t="shared" si="0"/>
        <v>46003</v>
      </c>
      <c r="H182" s="63">
        <f t="shared" si="0"/>
        <v>46004</v>
      </c>
      <c r="I182" s="63">
        <f t="shared" si="0"/>
        <v>46005</v>
      </c>
      <c r="J182" s="63">
        <f t="shared" si="0"/>
        <v>46006</v>
      </c>
      <c r="K182" s="63">
        <f t="shared" si="0"/>
        <v>46007</v>
      </c>
      <c r="L182" s="63">
        <f t="shared" si="0"/>
        <v>46008</v>
      </c>
      <c r="M182" s="63">
        <f t="shared" si="0"/>
        <v>46009</v>
      </c>
      <c r="N182" s="63">
        <f t="shared" si="0"/>
        <v>46010</v>
      </c>
      <c r="O182" s="63">
        <f t="shared" si="0"/>
        <v>46011</v>
      </c>
      <c r="P182" s="63">
        <f t="shared" si="0"/>
        <v>46012</v>
      </c>
      <c r="Q182" s="63">
        <f t="shared" si="0"/>
        <v>46013</v>
      </c>
      <c r="R182" s="63">
        <f t="shared" si="0"/>
        <v>46014</v>
      </c>
      <c r="S182" s="63">
        <f t="shared" si="0"/>
        <v>46015</v>
      </c>
      <c r="T182" s="63">
        <f t="shared" si="0"/>
        <v>46016</v>
      </c>
      <c r="U182" s="63">
        <f t="shared" si="0"/>
        <v>46017</v>
      </c>
      <c r="V182" s="63">
        <f t="shared" si="0"/>
        <v>46018</v>
      </c>
      <c r="W182" s="63">
        <f t="shared" si="0"/>
        <v>46019</v>
      </c>
      <c r="X182" s="63">
        <f t="shared" si="0"/>
        <v>46020</v>
      </c>
      <c r="Y182" s="63">
        <f t="shared" si="0"/>
        <v>46021</v>
      </c>
      <c r="Z182" s="63">
        <f t="shared" si="0"/>
        <v>46022</v>
      </c>
      <c r="AA182" s="63">
        <f t="shared" si="0"/>
        <v>46023</v>
      </c>
      <c r="AB182" s="63">
        <f t="shared" si="0"/>
        <v>46024</v>
      </c>
      <c r="AC182" s="63">
        <f t="shared" si="0"/>
        <v>46025</v>
      </c>
      <c r="AD182" s="63">
        <f t="shared" si="0"/>
        <v>46026</v>
      </c>
      <c r="AE182" s="10"/>
      <c r="AF182" s="10"/>
      <c r="AG182" s="10"/>
      <c r="AH182" s="10"/>
      <c r="AI182" s="199"/>
      <c r="AJ182" s="10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s="7" customFormat="1" hidden="1">
      <c r="A183" s="19"/>
      <c r="B183" s="42">
        <v>24</v>
      </c>
      <c r="C183" s="63">
        <f t="shared" si="1"/>
        <v>46027</v>
      </c>
      <c r="D183" s="63">
        <f t="shared" si="0"/>
        <v>46028</v>
      </c>
      <c r="E183" s="63">
        <f t="shared" si="0"/>
        <v>46029</v>
      </c>
      <c r="F183" s="63">
        <f t="shared" si="0"/>
        <v>46030</v>
      </c>
      <c r="G183" s="63">
        <f t="shared" si="0"/>
        <v>46031</v>
      </c>
      <c r="H183" s="63">
        <f t="shared" si="0"/>
        <v>46032</v>
      </c>
      <c r="I183" s="63">
        <f t="shared" si="0"/>
        <v>46033</v>
      </c>
      <c r="J183" s="63">
        <f t="shared" si="0"/>
        <v>46034</v>
      </c>
      <c r="K183" s="63">
        <f t="shared" si="0"/>
        <v>46035</v>
      </c>
      <c r="L183" s="63">
        <f t="shared" si="0"/>
        <v>46036</v>
      </c>
      <c r="M183" s="63">
        <f t="shared" si="0"/>
        <v>46037</v>
      </c>
      <c r="N183" s="63">
        <f t="shared" si="0"/>
        <v>46038</v>
      </c>
      <c r="O183" s="63">
        <f t="shared" si="0"/>
        <v>46039</v>
      </c>
      <c r="P183" s="63">
        <f t="shared" si="0"/>
        <v>46040</v>
      </c>
      <c r="Q183" s="63">
        <f t="shared" si="0"/>
        <v>46041</v>
      </c>
      <c r="R183" s="63">
        <f t="shared" si="0"/>
        <v>46042</v>
      </c>
      <c r="S183" s="63">
        <f t="shared" si="0"/>
        <v>46043</v>
      </c>
      <c r="T183" s="63">
        <f t="shared" si="0"/>
        <v>46044</v>
      </c>
      <c r="U183" s="63">
        <f t="shared" si="0"/>
        <v>46045</v>
      </c>
      <c r="V183" s="63">
        <f t="shared" si="0"/>
        <v>46046</v>
      </c>
      <c r="W183" s="63">
        <f t="shared" si="0"/>
        <v>46047</v>
      </c>
      <c r="X183" s="63">
        <f t="shared" si="0"/>
        <v>46048</v>
      </c>
      <c r="Y183" s="63">
        <f t="shared" si="0"/>
        <v>46049</v>
      </c>
      <c r="Z183" s="63">
        <f t="shared" si="0"/>
        <v>46050</v>
      </c>
      <c r="AA183" s="63">
        <f t="shared" si="0"/>
        <v>46051</v>
      </c>
      <c r="AB183" s="63">
        <f t="shared" si="0"/>
        <v>46052</v>
      </c>
      <c r="AC183" s="63">
        <f t="shared" si="0"/>
        <v>46053</v>
      </c>
      <c r="AD183" s="63">
        <f t="shared" si="0"/>
        <v>46054</v>
      </c>
      <c r="AE183" s="10"/>
      <c r="AF183" s="10"/>
      <c r="AG183" s="10"/>
      <c r="AH183" s="10"/>
      <c r="AI183" s="199"/>
      <c r="AJ183" s="10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idden="1">
      <c r="A184" s="19"/>
      <c r="B184" s="42">
        <v>25</v>
      </c>
      <c r="C184" s="63">
        <f t="shared" si="1"/>
        <v>46055</v>
      </c>
      <c r="D184" s="63">
        <f t="shared" si="0"/>
        <v>46056</v>
      </c>
      <c r="E184" s="63">
        <f t="shared" si="0"/>
        <v>46057</v>
      </c>
      <c r="F184" s="63">
        <f t="shared" si="0"/>
        <v>46058</v>
      </c>
      <c r="G184" s="63">
        <f t="shared" si="0"/>
        <v>46059</v>
      </c>
      <c r="H184" s="63">
        <f t="shared" si="0"/>
        <v>46060</v>
      </c>
      <c r="I184" s="63">
        <f t="shared" si="0"/>
        <v>46061</v>
      </c>
      <c r="J184" s="63">
        <f t="shared" si="0"/>
        <v>46062</v>
      </c>
      <c r="K184" s="63">
        <f t="shared" si="0"/>
        <v>46063</v>
      </c>
      <c r="L184" s="63">
        <f t="shared" si="0"/>
        <v>46064</v>
      </c>
      <c r="M184" s="63">
        <f t="shared" si="0"/>
        <v>46065</v>
      </c>
      <c r="N184" s="63">
        <f t="shared" si="0"/>
        <v>46066</v>
      </c>
      <c r="O184" s="63">
        <f t="shared" si="0"/>
        <v>46067</v>
      </c>
      <c r="P184" s="63">
        <f t="shared" si="0"/>
        <v>46068</v>
      </c>
      <c r="Q184" s="63">
        <f t="shared" si="0"/>
        <v>46069</v>
      </c>
      <c r="R184" s="63">
        <f t="shared" si="0"/>
        <v>46070</v>
      </c>
      <c r="S184" s="63">
        <f t="shared" si="0"/>
        <v>46071</v>
      </c>
      <c r="T184" s="63">
        <f t="shared" si="0"/>
        <v>46072</v>
      </c>
      <c r="U184" s="63">
        <f t="shared" si="0"/>
        <v>46073</v>
      </c>
      <c r="V184" s="63">
        <f t="shared" si="0"/>
        <v>46074</v>
      </c>
      <c r="W184" s="63">
        <f t="shared" si="0"/>
        <v>46075</v>
      </c>
      <c r="X184" s="63">
        <f t="shared" si="0"/>
        <v>46076</v>
      </c>
      <c r="Y184" s="63">
        <f t="shared" si="0"/>
        <v>46077</v>
      </c>
      <c r="Z184" s="63">
        <f t="shared" si="0"/>
        <v>46078</v>
      </c>
      <c r="AA184" s="63">
        <f t="shared" si="0"/>
        <v>46079</v>
      </c>
      <c r="AB184" s="63">
        <f t="shared" si="0"/>
        <v>46080</v>
      </c>
      <c r="AC184" s="63">
        <f t="shared" si="0"/>
        <v>46081</v>
      </c>
      <c r="AD184" s="63">
        <f t="shared" si="0"/>
        <v>46082</v>
      </c>
      <c r="AE184" s="10"/>
      <c r="AF184" s="10"/>
      <c r="AG184" s="10"/>
      <c r="AH184" s="10"/>
      <c r="AI184" s="199"/>
      <c r="AJ184" s="10"/>
    </row>
    <row r="185" spans="1:52" hidden="1">
      <c r="A185" s="19"/>
      <c r="B185" s="42">
        <v>26</v>
      </c>
      <c r="C185" s="63">
        <f t="shared" si="1"/>
        <v>46083</v>
      </c>
      <c r="D185" s="63">
        <f t="shared" si="0"/>
        <v>46084</v>
      </c>
      <c r="E185" s="63">
        <f t="shared" si="0"/>
        <v>46085</v>
      </c>
      <c r="F185" s="63">
        <f t="shared" si="0"/>
        <v>46086</v>
      </c>
      <c r="G185" s="63">
        <f t="shared" si="0"/>
        <v>46087</v>
      </c>
      <c r="H185" s="63">
        <f t="shared" si="0"/>
        <v>46088</v>
      </c>
      <c r="I185" s="63">
        <f t="shared" si="0"/>
        <v>46089</v>
      </c>
      <c r="J185" s="63">
        <f t="shared" si="0"/>
        <v>46090</v>
      </c>
      <c r="K185" s="63">
        <f t="shared" si="0"/>
        <v>46091</v>
      </c>
      <c r="L185" s="63">
        <f t="shared" si="0"/>
        <v>46092</v>
      </c>
      <c r="M185" s="63">
        <f t="shared" si="0"/>
        <v>46093</v>
      </c>
      <c r="N185" s="63">
        <f t="shared" si="0"/>
        <v>46094</v>
      </c>
      <c r="O185" s="63">
        <f t="shared" si="0"/>
        <v>46095</v>
      </c>
      <c r="P185" s="63">
        <f t="shared" si="0"/>
        <v>46096</v>
      </c>
      <c r="Q185" s="63">
        <f t="shared" si="0"/>
        <v>46097</v>
      </c>
      <c r="R185" s="63">
        <f t="shared" si="0"/>
        <v>46098</v>
      </c>
      <c r="S185" s="63">
        <f t="shared" si="0"/>
        <v>46099</v>
      </c>
      <c r="T185" s="63">
        <f t="shared" si="0"/>
        <v>46100</v>
      </c>
      <c r="U185" s="63">
        <f t="shared" si="0"/>
        <v>46101</v>
      </c>
      <c r="V185" s="63">
        <f t="shared" si="0"/>
        <v>46102</v>
      </c>
      <c r="W185" s="63">
        <f t="shared" si="0"/>
        <v>46103</v>
      </c>
      <c r="X185" s="63">
        <f t="shared" si="0"/>
        <v>46104</v>
      </c>
      <c r="Y185" s="63">
        <f t="shared" si="0"/>
        <v>46105</v>
      </c>
      <c r="Z185" s="63">
        <f t="shared" si="0"/>
        <v>46106</v>
      </c>
      <c r="AA185" s="63">
        <f t="shared" si="0"/>
        <v>46107</v>
      </c>
      <c r="AB185" s="63">
        <f t="shared" si="0"/>
        <v>46108</v>
      </c>
      <c r="AC185" s="63">
        <f t="shared" si="0"/>
        <v>46109</v>
      </c>
      <c r="AD185" s="63">
        <f t="shared" si="0"/>
        <v>46110</v>
      </c>
      <c r="AE185" s="10"/>
      <c r="AF185" s="10"/>
      <c r="AG185" s="10"/>
      <c r="AH185" s="10"/>
      <c r="AI185" s="199"/>
      <c r="AJ185" s="10"/>
    </row>
    <row r="186" spans="1:52" hidden="1">
      <c r="A186" s="19"/>
      <c r="B186" s="42">
        <v>27</v>
      </c>
      <c r="C186" s="63">
        <f t="shared" si="1"/>
        <v>46111</v>
      </c>
      <c r="D186" s="63">
        <f t="shared" si="0"/>
        <v>46112</v>
      </c>
      <c r="E186" s="63">
        <f t="shared" si="0"/>
        <v>46113</v>
      </c>
      <c r="F186" s="63">
        <f t="shared" si="0"/>
        <v>46114</v>
      </c>
      <c r="G186" s="63">
        <f t="shared" si="0"/>
        <v>46115</v>
      </c>
      <c r="H186" s="63">
        <f t="shared" si="0"/>
        <v>46116</v>
      </c>
      <c r="I186" s="63">
        <f t="shared" si="0"/>
        <v>46117</v>
      </c>
      <c r="J186" s="63">
        <f t="shared" si="0"/>
        <v>46118</v>
      </c>
      <c r="K186" s="63">
        <f t="shared" si="0"/>
        <v>46119</v>
      </c>
      <c r="L186" s="63">
        <f t="shared" si="0"/>
        <v>46120</v>
      </c>
      <c r="M186" s="63">
        <f t="shared" si="0"/>
        <v>46121</v>
      </c>
      <c r="N186" s="63">
        <f t="shared" si="0"/>
        <v>46122</v>
      </c>
      <c r="O186" s="63">
        <f t="shared" si="0"/>
        <v>46123</v>
      </c>
      <c r="P186" s="63">
        <f t="shared" si="0"/>
        <v>46124</v>
      </c>
      <c r="Q186" s="63">
        <f t="shared" si="0"/>
        <v>46125</v>
      </c>
      <c r="R186" s="63">
        <f t="shared" si="0"/>
        <v>46126</v>
      </c>
      <c r="S186" s="63">
        <f t="shared" si="0"/>
        <v>46127</v>
      </c>
      <c r="T186" s="63">
        <f t="shared" si="0"/>
        <v>46128</v>
      </c>
      <c r="U186" s="63">
        <f t="shared" si="0"/>
        <v>46129</v>
      </c>
      <c r="V186" s="63">
        <f t="shared" si="0"/>
        <v>46130</v>
      </c>
      <c r="W186" s="63">
        <f t="shared" si="0"/>
        <v>46131</v>
      </c>
      <c r="X186" s="63">
        <f t="shared" si="0"/>
        <v>46132</v>
      </c>
      <c r="Y186" s="63">
        <f t="shared" si="0"/>
        <v>46133</v>
      </c>
      <c r="Z186" s="63">
        <f t="shared" si="0"/>
        <v>46134</v>
      </c>
      <c r="AA186" s="63">
        <f t="shared" si="0"/>
        <v>46135</v>
      </c>
      <c r="AB186" s="63">
        <f t="shared" si="0"/>
        <v>46136</v>
      </c>
      <c r="AC186" s="63">
        <f t="shared" si="0"/>
        <v>46137</v>
      </c>
      <c r="AD186" s="63">
        <f t="shared" si="0"/>
        <v>46138</v>
      </c>
      <c r="AE186" s="10"/>
      <c r="AF186" s="10"/>
      <c r="AG186" s="10"/>
      <c r="AH186" s="10"/>
      <c r="AI186" s="199"/>
      <c r="AJ186" s="10"/>
    </row>
    <row r="187" spans="1:52" hidden="1">
      <c r="A187" s="19"/>
      <c r="B187" s="42">
        <v>28</v>
      </c>
      <c r="C187" s="63">
        <f t="shared" si="1"/>
        <v>46139</v>
      </c>
      <c r="D187" s="63">
        <f t="shared" si="0"/>
        <v>46140</v>
      </c>
      <c r="E187" s="63">
        <f t="shared" si="0"/>
        <v>46141</v>
      </c>
      <c r="F187" s="63">
        <f t="shared" si="0"/>
        <v>46142</v>
      </c>
      <c r="G187" s="63">
        <f t="shared" si="0"/>
        <v>46143</v>
      </c>
      <c r="H187" s="63">
        <f t="shared" si="0"/>
        <v>46144</v>
      </c>
      <c r="I187" s="63">
        <f t="shared" si="0"/>
        <v>46145</v>
      </c>
      <c r="J187" s="63">
        <f t="shared" si="0"/>
        <v>46146</v>
      </c>
      <c r="K187" s="63">
        <f t="shared" si="0"/>
        <v>46147</v>
      </c>
      <c r="L187" s="63">
        <f t="shared" si="0"/>
        <v>46148</v>
      </c>
      <c r="M187" s="63">
        <f t="shared" si="0"/>
        <v>46149</v>
      </c>
      <c r="N187" s="63">
        <f t="shared" si="0"/>
        <v>46150</v>
      </c>
      <c r="O187" s="63">
        <f t="shared" si="0"/>
        <v>46151</v>
      </c>
      <c r="P187" s="63">
        <f t="shared" si="0"/>
        <v>46152</v>
      </c>
      <c r="Q187" s="63">
        <f t="shared" si="0"/>
        <v>46153</v>
      </c>
      <c r="R187" s="63">
        <f t="shared" si="0"/>
        <v>46154</v>
      </c>
      <c r="S187" s="63">
        <f t="shared" si="0"/>
        <v>46155</v>
      </c>
      <c r="T187" s="63">
        <f t="shared" si="0"/>
        <v>46156</v>
      </c>
      <c r="U187" s="63">
        <f t="shared" si="0"/>
        <v>46157</v>
      </c>
      <c r="V187" s="63">
        <f t="shared" si="0"/>
        <v>46158</v>
      </c>
      <c r="W187" s="63">
        <f t="shared" si="0"/>
        <v>46159</v>
      </c>
      <c r="X187" s="63">
        <f t="shared" si="0"/>
        <v>46160</v>
      </c>
      <c r="Y187" s="63">
        <f t="shared" si="0"/>
        <v>46161</v>
      </c>
      <c r="Z187" s="63">
        <f t="shared" si="0"/>
        <v>46162</v>
      </c>
      <c r="AA187" s="63">
        <f t="shared" si="0"/>
        <v>46163</v>
      </c>
      <c r="AB187" s="63">
        <f t="shared" si="0"/>
        <v>46164</v>
      </c>
      <c r="AC187" s="63">
        <f t="shared" si="0"/>
        <v>46165</v>
      </c>
      <c r="AD187" s="63">
        <f t="shared" si="0"/>
        <v>46166</v>
      </c>
      <c r="AE187" s="10"/>
      <c r="AF187" s="10"/>
      <c r="AG187" s="10"/>
      <c r="AH187" s="10"/>
      <c r="AI187" s="199"/>
      <c r="AJ187" s="10"/>
    </row>
    <row r="188" spans="1:52" hidden="1">
      <c r="A188" s="19"/>
      <c r="B188" s="42">
        <v>29</v>
      </c>
      <c r="C188" s="63">
        <f t="shared" si="1"/>
        <v>46167</v>
      </c>
      <c r="D188" s="63">
        <f t="shared" si="0"/>
        <v>46168</v>
      </c>
      <c r="E188" s="63">
        <f t="shared" si="0"/>
        <v>46169</v>
      </c>
      <c r="F188" s="63">
        <f t="shared" si="0"/>
        <v>46170</v>
      </c>
      <c r="G188" s="63">
        <f t="shared" si="0"/>
        <v>46171</v>
      </c>
      <c r="H188" s="63">
        <f t="shared" si="0"/>
        <v>46172</v>
      </c>
      <c r="I188" s="63">
        <f t="shared" si="0"/>
        <v>46173</v>
      </c>
      <c r="J188" s="63">
        <f t="shared" si="0"/>
        <v>46174</v>
      </c>
      <c r="K188" s="63">
        <f t="shared" si="0"/>
        <v>46175</v>
      </c>
      <c r="L188" s="63">
        <f t="shared" si="0"/>
        <v>46176</v>
      </c>
      <c r="M188" s="63">
        <f t="shared" si="0"/>
        <v>46177</v>
      </c>
      <c r="N188" s="63">
        <f t="shared" si="0"/>
        <v>46178</v>
      </c>
      <c r="O188" s="63">
        <f t="shared" si="0"/>
        <v>46179</v>
      </c>
      <c r="P188" s="63">
        <f t="shared" si="0"/>
        <v>46180</v>
      </c>
      <c r="Q188" s="63">
        <f t="shared" si="0"/>
        <v>46181</v>
      </c>
      <c r="R188" s="63">
        <f t="shared" si="0"/>
        <v>46182</v>
      </c>
      <c r="S188" s="63">
        <f t="shared" si="0"/>
        <v>46183</v>
      </c>
      <c r="T188" s="63">
        <f t="shared" si="0"/>
        <v>46184</v>
      </c>
      <c r="U188" s="63">
        <f t="shared" si="0"/>
        <v>46185</v>
      </c>
      <c r="V188" s="63">
        <f t="shared" si="0"/>
        <v>46186</v>
      </c>
      <c r="W188" s="63">
        <f t="shared" si="0"/>
        <v>46187</v>
      </c>
      <c r="X188" s="63">
        <f t="shared" si="0"/>
        <v>46188</v>
      </c>
      <c r="Y188" s="63">
        <f t="shared" si="0"/>
        <v>46189</v>
      </c>
      <c r="Z188" s="63">
        <f t="shared" si="0"/>
        <v>46190</v>
      </c>
      <c r="AA188" s="63">
        <f t="shared" si="0"/>
        <v>46191</v>
      </c>
      <c r="AB188" s="63">
        <f t="shared" si="0"/>
        <v>46192</v>
      </c>
      <c r="AC188" s="63">
        <f t="shared" si="0"/>
        <v>46193</v>
      </c>
      <c r="AD188" s="63">
        <f t="shared" si="0"/>
        <v>46194</v>
      </c>
      <c r="AE188" s="10"/>
      <c r="AF188" s="10"/>
      <c r="AG188" s="10"/>
      <c r="AH188" s="10"/>
      <c r="AI188" s="199"/>
      <c r="AJ188" s="10"/>
    </row>
    <row r="189" spans="1:52" hidden="1">
      <c r="A189" s="19"/>
      <c r="B189" s="42">
        <v>30</v>
      </c>
      <c r="C189" s="63">
        <f t="shared" si="1"/>
        <v>46195</v>
      </c>
      <c r="D189" s="63">
        <f t="shared" si="0"/>
        <v>46196</v>
      </c>
      <c r="E189" s="63">
        <f t="shared" si="0"/>
        <v>46197</v>
      </c>
      <c r="F189" s="63">
        <f t="shared" si="0"/>
        <v>46198</v>
      </c>
      <c r="G189" s="63">
        <f t="shared" si="0"/>
        <v>46199</v>
      </c>
      <c r="H189" s="63">
        <f t="shared" si="0"/>
        <v>46200</v>
      </c>
      <c r="I189" s="63">
        <f t="shared" si="0"/>
        <v>46201</v>
      </c>
      <c r="J189" s="63">
        <f t="shared" si="0"/>
        <v>46202</v>
      </c>
      <c r="K189" s="63">
        <f t="shared" si="0"/>
        <v>46203</v>
      </c>
      <c r="L189" s="63">
        <f t="shared" si="0"/>
        <v>46204</v>
      </c>
      <c r="M189" s="63">
        <f t="shared" si="0"/>
        <v>46205</v>
      </c>
      <c r="N189" s="63">
        <f t="shared" si="0"/>
        <v>46206</v>
      </c>
      <c r="O189" s="63">
        <f t="shared" si="0"/>
        <v>46207</v>
      </c>
      <c r="P189" s="63">
        <f t="shared" si="0"/>
        <v>46208</v>
      </c>
      <c r="Q189" s="63">
        <f t="shared" si="0"/>
        <v>46209</v>
      </c>
      <c r="R189" s="63">
        <f t="shared" si="0"/>
        <v>46210</v>
      </c>
      <c r="S189" s="63">
        <f t="shared" si="0"/>
        <v>46211</v>
      </c>
      <c r="T189" s="63">
        <f t="shared" si="0"/>
        <v>46212</v>
      </c>
      <c r="U189" s="63">
        <f t="shared" si="0"/>
        <v>46213</v>
      </c>
      <c r="V189" s="63">
        <f t="shared" si="0"/>
        <v>46214</v>
      </c>
      <c r="W189" s="63">
        <f t="shared" si="0"/>
        <v>46215</v>
      </c>
      <c r="X189" s="63">
        <f t="shared" si="0"/>
        <v>46216</v>
      </c>
      <c r="Y189" s="63">
        <f t="shared" si="0"/>
        <v>46217</v>
      </c>
      <c r="Z189" s="63">
        <f t="shared" si="0"/>
        <v>46218</v>
      </c>
      <c r="AA189" s="63">
        <f t="shared" si="0"/>
        <v>46219</v>
      </c>
      <c r="AB189" s="63">
        <f t="shared" si="0"/>
        <v>46220</v>
      </c>
      <c r="AC189" s="63">
        <f t="shared" si="0"/>
        <v>46221</v>
      </c>
      <c r="AD189" s="63">
        <f t="shared" si="0"/>
        <v>46222</v>
      </c>
      <c r="AE189" s="10"/>
      <c r="AF189" s="10"/>
      <c r="AG189" s="10"/>
      <c r="AH189" s="10"/>
      <c r="AI189" s="199"/>
      <c r="AJ189" s="10"/>
    </row>
    <row r="190" spans="1:52" hidden="1">
      <c r="A190" s="19"/>
      <c r="B190" s="42">
        <v>31</v>
      </c>
      <c r="C190" s="63">
        <f t="shared" si="1"/>
        <v>46223</v>
      </c>
      <c r="D190" s="63">
        <f t="shared" si="0"/>
        <v>46224</v>
      </c>
      <c r="E190" s="63">
        <f t="shared" si="0"/>
        <v>46225</v>
      </c>
      <c r="F190" s="63">
        <f t="shared" si="0"/>
        <v>46226</v>
      </c>
      <c r="G190" s="63">
        <f t="shared" si="0"/>
        <v>46227</v>
      </c>
      <c r="H190" s="63">
        <f t="shared" si="0"/>
        <v>46228</v>
      </c>
      <c r="I190" s="63">
        <f t="shared" si="0"/>
        <v>46229</v>
      </c>
      <c r="J190" s="63">
        <f t="shared" si="0"/>
        <v>46230</v>
      </c>
      <c r="K190" s="63">
        <f t="shared" si="0"/>
        <v>46231</v>
      </c>
      <c r="L190" s="63">
        <f t="shared" si="0"/>
        <v>46232</v>
      </c>
      <c r="M190" s="63">
        <f t="shared" si="0"/>
        <v>46233</v>
      </c>
      <c r="N190" s="63">
        <f t="shared" si="0"/>
        <v>46234</v>
      </c>
      <c r="O190" s="63">
        <f t="shared" si="0"/>
        <v>46235</v>
      </c>
      <c r="P190" s="63">
        <f t="shared" si="0"/>
        <v>46236</v>
      </c>
      <c r="Q190" s="63">
        <f t="shared" si="0"/>
        <v>46237</v>
      </c>
      <c r="R190" s="63">
        <f t="shared" si="0"/>
        <v>46238</v>
      </c>
      <c r="S190" s="63">
        <f t="shared" si="0"/>
        <v>46239</v>
      </c>
      <c r="T190" s="63">
        <f t="shared" si="0"/>
        <v>46240</v>
      </c>
      <c r="U190" s="63">
        <f t="shared" si="0"/>
        <v>46241</v>
      </c>
      <c r="V190" s="63">
        <f t="shared" si="0"/>
        <v>46242</v>
      </c>
      <c r="W190" s="63">
        <f t="shared" si="0"/>
        <v>46243</v>
      </c>
      <c r="X190" s="63">
        <f t="shared" si="0"/>
        <v>46244</v>
      </c>
      <c r="Y190" s="63">
        <f t="shared" si="0"/>
        <v>46245</v>
      </c>
      <c r="Z190" s="63">
        <f t="shared" si="0"/>
        <v>46246</v>
      </c>
      <c r="AA190" s="63">
        <f t="shared" si="0"/>
        <v>46247</v>
      </c>
      <c r="AB190" s="63">
        <f t="shared" si="0"/>
        <v>46248</v>
      </c>
      <c r="AC190" s="63">
        <f t="shared" si="0"/>
        <v>46249</v>
      </c>
      <c r="AD190" s="63">
        <f t="shared" si="0"/>
        <v>46250</v>
      </c>
      <c r="AE190" s="10"/>
      <c r="AF190" s="10"/>
      <c r="AG190" s="10"/>
      <c r="AH190" s="10"/>
      <c r="AI190" s="199"/>
      <c r="AJ190" s="10"/>
    </row>
    <row r="191" spans="1:52" hidden="1">
      <c r="A191" s="19"/>
      <c r="B191" s="42">
        <v>32</v>
      </c>
      <c r="C191" s="63">
        <f t="shared" si="1"/>
        <v>46251</v>
      </c>
      <c r="D191" s="63">
        <f t="shared" si="0"/>
        <v>46252</v>
      </c>
      <c r="E191" s="63">
        <f t="shared" si="0"/>
        <v>46253</v>
      </c>
      <c r="F191" s="63">
        <f t="shared" si="0"/>
        <v>46254</v>
      </c>
      <c r="G191" s="63">
        <f t="shared" si="0"/>
        <v>46255</v>
      </c>
      <c r="H191" s="63">
        <f t="shared" si="0"/>
        <v>46256</v>
      </c>
      <c r="I191" s="63">
        <f t="shared" si="0"/>
        <v>46257</v>
      </c>
      <c r="J191" s="63">
        <f t="shared" si="0"/>
        <v>46258</v>
      </c>
      <c r="K191" s="63">
        <f t="shared" si="0"/>
        <v>46259</v>
      </c>
      <c r="L191" s="63">
        <f t="shared" si="0"/>
        <v>46260</v>
      </c>
      <c r="M191" s="63">
        <f t="shared" si="0"/>
        <v>46261</v>
      </c>
      <c r="N191" s="63">
        <f t="shared" si="0"/>
        <v>46262</v>
      </c>
      <c r="O191" s="63">
        <f t="shared" si="0"/>
        <v>46263</v>
      </c>
      <c r="P191" s="63">
        <f t="shared" si="0"/>
        <v>46264</v>
      </c>
      <c r="Q191" s="63">
        <f t="shared" si="0"/>
        <v>46265</v>
      </c>
      <c r="R191" s="63">
        <f t="shared" si="0"/>
        <v>46266</v>
      </c>
      <c r="S191" s="63">
        <f t="shared" si="0"/>
        <v>46267</v>
      </c>
      <c r="T191" s="63">
        <f t="shared" si="0"/>
        <v>46268</v>
      </c>
      <c r="U191" s="63">
        <f t="shared" si="0"/>
        <v>46269</v>
      </c>
      <c r="V191" s="63">
        <f t="shared" si="0"/>
        <v>46270</v>
      </c>
      <c r="W191" s="63">
        <f t="shared" si="0"/>
        <v>46271</v>
      </c>
      <c r="X191" s="63">
        <f t="shared" si="0"/>
        <v>46272</v>
      </c>
      <c r="Y191" s="63">
        <f t="shared" si="0"/>
        <v>46273</v>
      </c>
      <c r="Z191" s="63">
        <f t="shared" si="0"/>
        <v>46274</v>
      </c>
      <c r="AA191" s="63">
        <f t="shared" si="0"/>
        <v>46275</v>
      </c>
      <c r="AB191" s="63">
        <f t="shared" si="0"/>
        <v>46276</v>
      </c>
      <c r="AC191" s="63">
        <f t="shared" si="0"/>
        <v>46277</v>
      </c>
      <c r="AD191" s="63">
        <f t="shared" si="0"/>
        <v>46278</v>
      </c>
      <c r="AE191" s="10"/>
      <c r="AF191" s="10"/>
      <c r="AG191" s="10"/>
      <c r="AH191" s="10"/>
      <c r="AI191" s="199"/>
      <c r="AJ191" s="10"/>
    </row>
    <row r="192" spans="1:52" hidden="1">
      <c r="A192" s="19"/>
      <c r="B192" s="42">
        <v>33</v>
      </c>
      <c r="C192" s="63">
        <f t="shared" si="1"/>
        <v>46279</v>
      </c>
      <c r="D192" s="63">
        <f t="shared" si="0"/>
        <v>46280</v>
      </c>
      <c r="E192" s="63">
        <f t="shared" si="0"/>
        <v>46281</v>
      </c>
      <c r="F192" s="63">
        <f t="shared" si="0"/>
        <v>46282</v>
      </c>
      <c r="G192" s="63">
        <f t="shared" si="0"/>
        <v>46283</v>
      </c>
      <c r="H192" s="63">
        <f t="shared" si="0"/>
        <v>46284</v>
      </c>
      <c r="I192" s="63">
        <f t="shared" si="0"/>
        <v>46285</v>
      </c>
      <c r="J192" s="63">
        <f t="shared" si="0"/>
        <v>46286</v>
      </c>
      <c r="K192" s="63">
        <f t="shared" si="0"/>
        <v>46287</v>
      </c>
      <c r="L192" s="63">
        <f t="shared" si="0"/>
        <v>46288</v>
      </c>
      <c r="M192" s="63">
        <f t="shared" si="0"/>
        <v>46289</v>
      </c>
      <c r="N192" s="63">
        <f t="shared" si="0"/>
        <v>46290</v>
      </c>
      <c r="O192" s="63">
        <f t="shared" si="0"/>
        <v>46291</v>
      </c>
      <c r="P192" s="63">
        <f t="shared" si="0"/>
        <v>46292</v>
      </c>
      <c r="Q192" s="63">
        <f t="shared" si="0"/>
        <v>46293</v>
      </c>
      <c r="R192" s="63">
        <f t="shared" si="0"/>
        <v>46294</v>
      </c>
      <c r="S192" s="63">
        <f t="shared" si="0"/>
        <v>46295</v>
      </c>
      <c r="T192" s="63">
        <f t="shared" si="0"/>
        <v>46296</v>
      </c>
      <c r="U192" s="63">
        <f t="shared" si="0"/>
        <v>46297</v>
      </c>
      <c r="V192" s="63">
        <f t="shared" si="0"/>
        <v>46298</v>
      </c>
      <c r="W192" s="63">
        <f t="shared" si="0"/>
        <v>46299</v>
      </c>
      <c r="X192" s="63">
        <f t="shared" si="0"/>
        <v>46300</v>
      </c>
      <c r="Y192" s="63">
        <f t="shared" si="0"/>
        <v>46301</v>
      </c>
      <c r="Z192" s="63">
        <f t="shared" si="0"/>
        <v>46302</v>
      </c>
      <c r="AA192" s="63">
        <f t="shared" si="0"/>
        <v>46303</v>
      </c>
      <c r="AB192" s="63">
        <f t="shared" si="0"/>
        <v>46304</v>
      </c>
      <c r="AC192" s="63">
        <f t="shared" si="0"/>
        <v>46305</v>
      </c>
      <c r="AD192" s="63">
        <f t="shared" si="0"/>
        <v>46306</v>
      </c>
      <c r="AE192" s="10"/>
      <c r="AF192" s="10"/>
      <c r="AG192" s="10"/>
      <c r="AH192" s="10"/>
      <c r="AI192" s="199"/>
      <c r="AJ192" s="10"/>
    </row>
    <row r="193" spans="1:36" hidden="1">
      <c r="A193" s="19"/>
      <c r="B193" s="42">
        <v>34</v>
      </c>
      <c r="C193" s="63">
        <f t="shared" si="1"/>
        <v>46307</v>
      </c>
      <c r="D193" s="63">
        <f t="shared" si="0"/>
        <v>46308</v>
      </c>
      <c r="E193" s="63">
        <f t="shared" si="0"/>
        <v>46309</v>
      </c>
      <c r="F193" s="63">
        <f t="shared" si="0"/>
        <v>46310</v>
      </c>
      <c r="G193" s="63">
        <f t="shared" si="0"/>
        <v>46311</v>
      </c>
      <c r="H193" s="63">
        <f t="shared" si="0"/>
        <v>46312</v>
      </c>
      <c r="I193" s="63">
        <f t="shared" si="0"/>
        <v>46313</v>
      </c>
      <c r="J193" s="63">
        <f t="shared" si="0"/>
        <v>46314</v>
      </c>
      <c r="K193" s="63">
        <f t="shared" si="0"/>
        <v>46315</v>
      </c>
      <c r="L193" s="63">
        <f t="shared" si="0"/>
        <v>46316</v>
      </c>
      <c r="M193" s="63">
        <f t="shared" si="0"/>
        <v>46317</v>
      </c>
      <c r="N193" s="63">
        <f t="shared" si="0"/>
        <v>46318</v>
      </c>
      <c r="O193" s="63">
        <f t="shared" si="0"/>
        <v>46319</v>
      </c>
      <c r="P193" s="63">
        <f t="shared" si="0"/>
        <v>46320</v>
      </c>
      <c r="Q193" s="63">
        <f t="shared" si="0"/>
        <v>46321</v>
      </c>
      <c r="R193" s="63">
        <f t="shared" si="0"/>
        <v>46322</v>
      </c>
      <c r="S193" s="63">
        <f t="shared" si="0"/>
        <v>46323</v>
      </c>
      <c r="T193" s="63">
        <f t="shared" si="0"/>
        <v>46324</v>
      </c>
      <c r="U193" s="63">
        <f t="shared" si="0"/>
        <v>46325</v>
      </c>
      <c r="V193" s="63">
        <f t="shared" si="0"/>
        <v>46326</v>
      </c>
      <c r="W193" s="63">
        <f t="shared" si="0"/>
        <v>46327</v>
      </c>
      <c r="X193" s="63">
        <f t="shared" si="0"/>
        <v>46328</v>
      </c>
      <c r="Y193" s="63">
        <f t="shared" si="0"/>
        <v>46329</v>
      </c>
      <c r="Z193" s="63">
        <f t="shared" si="0"/>
        <v>46330</v>
      </c>
      <c r="AA193" s="63">
        <f t="shared" si="0"/>
        <v>46331</v>
      </c>
      <c r="AB193" s="63">
        <f t="shared" si="0"/>
        <v>46332</v>
      </c>
      <c r="AC193" s="63">
        <f t="shared" si="0"/>
        <v>46333</v>
      </c>
      <c r="AD193" s="63">
        <f t="shared" si="0"/>
        <v>46334</v>
      </c>
      <c r="AE193" s="10"/>
      <c r="AF193" s="10"/>
      <c r="AG193" s="10"/>
      <c r="AH193" s="10"/>
      <c r="AI193" s="199"/>
      <c r="AJ193" s="10"/>
    </row>
    <row r="194" spans="1:36" s="4" customFormat="1" hidden="1">
      <c r="A194" s="19"/>
      <c r="B194" s="42">
        <v>35</v>
      </c>
      <c r="C194" s="63">
        <f t="shared" si="1"/>
        <v>46335</v>
      </c>
      <c r="D194" s="63">
        <f t="shared" si="0"/>
        <v>46336</v>
      </c>
      <c r="E194" s="63">
        <f t="shared" si="0"/>
        <v>46337</v>
      </c>
      <c r="F194" s="63">
        <f t="shared" si="0"/>
        <v>46338</v>
      </c>
      <c r="G194" s="63">
        <f t="shared" si="0"/>
        <v>46339</v>
      </c>
      <c r="H194" s="63">
        <f t="shared" si="0"/>
        <v>46340</v>
      </c>
      <c r="I194" s="63">
        <f t="shared" si="0"/>
        <v>46341</v>
      </c>
      <c r="J194" s="63">
        <f t="shared" si="0"/>
        <v>46342</v>
      </c>
      <c r="K194" s="63">
        <f t="shared" si="0"/>
        <v>46343</v>
      </c>
      <c r="L194" s="63">
        <f t="shared" si="0"/>
        <v>46344</v>
      </c>
      <c r="M194" s="63">
        <f t="shared" si="0"/>
        <v>46345</v>
      </c>
      <c r="N194" s="63">
        <f t="shared" si="0"/>
        <v>46346</v>
      </c>
      <c r="O194" s="63">
        <f t="shared" si="0"/>
        <v>46347</v>
      </c>
      <c r="P194" s="63">
        <f t="shared" si="0"/>
        <v>46348</v>
      </c>
      <c r="Q194" s="63">
        <f t="shared" si="0"/>
        <v>46349</v>
      </c>
      <c r="R194" s="63">
        <f t="shared" si="0"/>
        <v>46350</v>
      </c>
      <c r="S194" s="63">
        <f t="shared" si="0"/>
        <v>46351</v>
      </c>
      <c r="T194" s="63">
        <f t="shared" si="0"/>
        <v>46352</v>
      </c>
      <c r="U194" s="63">
        <f t="shared" si="0"/>
        <v>46353</v>
      </c>
      <c r="V194" s="63">
        <f t="shared" si="0"/>
        <v>46354</v>
      </c>
      <c r="W194" s="63">
        <f t="shared" si="0"/>
        <v>46355</v>
      </c>
      <c r="X194" s="63">
        <f t="shared" si="0"/>
        <v>46356</v>
      </c>
      <c r="Y194" s="63">
        <f t="shared" si="0"/>
        <v>46357</v>
      </c>
      <c r="Z194" s="63">
        <f t="shared" si="0"/>
        <v>46358</v>
      </c>
      <c r="AA194" s="63">
        <f t="shared" si="0"/>
        <v>46359</v>
      </c>
      <c r="AB194" s="63">
        <f t="shared" si="0"/>
        <v>46360</v>
      </c>
      <c r="AC194" s="63">
        <f t="shared" si="0"/>
        <v>46361</v>
      </c>
      <c r="AD194" s="63">
        <f t="shared" si="0"/>
        <v>46362</v>
      </c>
      <c r="AI194" s="199"/>
    </row>
    <row r="195" spans="1:36" s="4" customFormat="1" hidden="1">
      <c r="A195" s="19"/>
      <c r="B195" s="42">
        <v>36</v>
      </c>
      <c r="C195" s="63">
        <f t="shared" si="1"/>
        <v>46363</v>
      </c>
      <c r="D195" s="63">
        <f t="shared" si="0"/>
        <v>46364</v>
      </c>
      <c r="E195" s="63">
        <f t="shared" si="0"/>
        <v>46365</v>
      </c>
      <c r="F195" s="63">
        <f t="shared" si="0"/>
        <v>46366</v>
      </c>
      <c r="G195" s="63">
        <f t="shared" si="0"/>
        <v>46367</v>
      </c>
      <c r="H195" s="63">
        <f t="shared" si="0"/>
        <v>46368</v>
      </c>
      <c r="I195" s="63">
        <f t="shared" si="0"/>
        <v>46369</v>
      </c>
      <c r="J195" s="63">
        <f t="shared" si="0"/>
        <v>46370</v>
      </c>
      <c r="K195" s="63">
        <f t="shared" si="0"/>
        <v>46371</v>
      </c>
      <c r="L195" s="63">
        <f t="shared" si="0"/>
        <v>46372</v>
      </c>
      <c r="M195" s="63">
        <f t="shared" si="0"/>
        <v>46373</v>
      </c>
      <c r="N195" s="63">
        <f t="shared" si="0"/>
        <v>46374</v>
      </c>
      <c r="O195" s="63">
        <f t="shared" si="0"/>
        <v>46375</v>
      </c>
      <c r="P195" s="63">
        <f t="shared" si="0"/>
        <v>46376</v>
      </c>
      <c r="Q195" s="63">
        <f t="shared" si="0"/>
        <v>46377</v>
      </c>
      <c r="R195" s="63">
        <f t="shared" si="0"/>
        <v>46378</v>
      </c>
      <c r="S195" s="63">
        <f t="shared" si="0"/>
        <v>46379</v>
      </c>
      <c r="T195" s="63">
        <f t="shared" si="0"/>
        <v>46380</v>
      </c>
      <c r="U195" s="63">
        <f t="shared" si="0"/>
        <v>46381</v>
      </c>
      <c r="V195" s="63">
        <f t="shared" si="0"/>
        <v>46382</v>
      </c>
      <c r="W195" s="63">
        <f t="shared" si="0"/>
        <v>46383</v>
      </c>
      <c r="X195" s="63">
        <f t="shared" si="0"/>
        <v>46384</v>
      </c>
      <c r="Y195" s="63">
        <f t="shared" si="0"/>
        <v>46385</v>
      </c>
      <c r="Z195" s="63">
        <f t="shared" si="0"/>
        <v>46386</v>
      </c>
      <c r="AA195" s="63">
        <f t="shared" si="0"/>
        <v>46387</v>
      </c>
      <c r="AB195" s="63">
        <f t="shared" si="0"/>
        <v>46388</v>
      </c>
      <c r="AC195" s="63">
        <f t="shared" si="0"/>
        <v>46389</v>
      </c>
      <c r="AD195" s="63">
        <f t="shared" si="0"/>
        <v>46390</v>
      </c>
      <c r="AI195" s="199"/>
    </row>
    <row r="196" spans="1:36" s="4" customFormat="1" hidden="1">
      <c r="A196" s="19"/>
      <c r="B196" s="42">
        <v>37</v>
      </c>
      <c r="C196" s="63">
        <f t="shared" si="1"/>
        <v>46391</v>
      </c>
      <c r="D196" s="63">
        <f t="shared" si="0"/>
        <v>46392</v>
      </c>
      <c r="E196" s="63">
        <f t="shared" si="0"/>
        <v>46393</v>
      </c>
      <c r="F196" s="63">
        <f t="shared" si="0"/>
        <v>46394</v>
      </c>
      <c r="G196" s="63">
        <f t="shared" si="0"/>
        <v>46395</v>
      </c>
      <c r="H196" s="63">
        <f t="shared" si="0"/>
        <v>46396</v>
      </c>
      <c r="I196" s="63">
        <f t="shared" si="0"/>
        <v>46397</v>
      </c>
      <c r="J196" s="63">
        <f t="shared" si="0"/>
        <v>46398</v>
      </c>
      <c r="K196" s="63">
        <f t="shared" si="0"/>
        <v>46399</v>
      </c>
      <c r="L196" s="63">
        <f t="shared" si="0"/>
        <v>46400</v>
      </c>
      <c r="M196" s="63">
        <f t="shared" si="0"/>
        <v>46401</v>
      </c>
      <c r="N196" s="63">
        <f t="shared" si="0"/>
        <v>46402</v>
      </c>
      <c r="O196" s="63">
        <f t="shared" si="0"/>
        <v>46403</v>
      </c>
      <c r="P196" s="63">
        <f t="shared" si="0"/>
        <v>46404</v>
      </c>
      <c r="Q196" s="63">
        <f t="shared" si="0"/>
        <v>46405</v>
      </c>
      <c r="R196" s="63">
        <f t="shared" si="0"/>
        <v>46406</v>
      </c>
      <c r="S196" s="63">
        <f t="shared" si="0"/>
        <v>46407</v>
      </c>
      <c r="T196" s="63">
        <f t="shared" si="0"/>
        <v>46408</v>
      </c>
      <c r="U196" s="63">
        <f t="shared" si="0"/>
        <v>46409</v>
      </c>
      <c r="V196" s="63">
        <f t="shared" si="0"/>
        <v>46410</v>
      </c>
      <c r="W196" s="63">
        <f t="shared" si="0"/>
        <v>46411</v>
      </c>
      <c r="X196" s="63">
        <f t="shared" si="0"/>
        <v>46412</v>
      </c>
      <c r="Y196" s="63">
        <f t="shared" si="0"/>
        <v>46413</v>
      </c>
      <c r="Z196" s="63">
        <f t="shared" si="0"/>
        <v>46414</v>
      </c>
      <c r="AA196" s="63">
        <f t="shared" si="0"/>
        <v>46415</v>
      </c>
      <c r="AB196" s="63">
        <f t="shared" si="0"/>
        <v>46416</v>
      </c>
      <c r="AC196" s="63">
        <f t="shared" si="0"/>
        <v>46417</v>
      </c>
      <c r="AD196" s="63">
        <f t="shared" si="0"/>
        <v>46418</v>
      </c>
      <c r="AI196" s="199"/>
    </row>
    <row r="197" spans="1:36" s="4" customFormat="1" hidden="1">
      <c r="A197" s="19"/>
      <c r="B197" s="42">
        <v>38</v>
      </c>
      <c r="C197" s="63">
        <f t="shared" si="1"/>
        <v>46419</v>
      </c>
      <c r="D197" s="63">
        <f t="shared" si="0"/>
        <v>46420</v>
      </c>
      <c r="E197" s="63">
        <f t="shared" si="0"/>
        <v>46421</v>
      </c>
      <c r="F197" s="63">
        <f t="shared" si="0"/>
        <v>46422</v>
      </c>
      <c r="G197" s="63">
        <f t="shared" si="0"/>
        <v>46423</v>
      </c>
      <c r="H197" s="63">
        <f t="shared" si="0"/>
        <v>46424</v>
      </c>
      <c r="I197" s="63">
        <f t="shared" si="0"/>
        <v>46425</v>
      </c>
      <c r="J197" s="63">
        <f t="shared" si="0"/>
        <v>46426</v>
      </c>
      <c r="K197" s="63">
        <f t="shared" si="0"/>
        <v>46427</v>
      </c>
      <c r="L197" s="63">
        <f t="shared" si="0"/>
        <v>46428</v>
      </c>
      <c r="M197" s="63">
        <f t="shared" si="0"/>
        <v>46429</v>
      </c>
      <c r="N197" s="63">
        <f t="shared" si="0"/>
        <v>46430</v>
      </c>
      <c r="O197" s="63">
        <f t="shared" si="0"/>
        <v>46431</v>
      </c>
      <c r="P197" s="63">
        <f t="shared" si="0"/>
        <v>46432</v>
      </c>
      <c r="Q197" s="63">
        <f t="shared" si="0"/>
        <v>46433</v>
      </c>
      <c r="R197" s="63">
        <f t="shared" si="0"/>
        <v>46434</v>
      </c>
      <c r="S197" s="63">
        <f t="shared" si="0"/>
        <v>46435</v>
      </c>
      <c r="T197" s="63">
        <f t="shared" si="0"/>
        <v>46436</v>
      </c>
      <c r="U197" s="63">
        <f t="shared" si="0"/>
        <v>46437</v>
      </c>
      <c r="V197" s="63">
        <f t="shared" si="0"/>
        <v>46438</v>
      </c>
      <c r="W197" s="63">
        <f t="shared" si="0"/>
        <v>46439</v>
      </c>
      <c r="X197" s="63">
        <f t="shared" si="0"/>
        <v>46440</v>
      </c>
      <c r="Y197" s="63">
        <f t="shared" si="0"/>
        <v>46441</v>
      </c>
      <c r="Z197" s="63">
        <f t="shared" si="0"/>
        <v>46442</v>
      </c>
      <c r="AA197" s="63">
        <f t="shared" si="0"/>
        <v>46443</v>
      </c>
      <c r="AB197" s="63">
        <f t="shared" si="0"/>
        <v>46444</v>
      </c>
      <c r="AC197" s="63">
        <f t="shared" si="0"/>
        <v>46445</v>
      </c>
      <c r="AD197" s="63">
        <f t="shared" si="0"/>
        <v>46446</v>
      </c>
      <c r="AI197" s="199"/>
    </row>
    <row r="198" spans="1:36" s="4" customFormat="1" hidden="1">
      <c r="A198" s="19"/>
      <c r="B198" s="42">
        <v>39</v>
      </c>
      <c r="C198" s="63">
        <f t="shared" si="1"/>
        <v>46447</v>
      </c>
      <c r="D198" s="63">
        <f t="shared" si="0"/>
        <v>46448</v>
      </c>
      <c r="E198" s="63">
        <f t="shared" si="0"/>
        <v>46449</v>
      </c>
      <c r="F198" s="63">
        <f t="shared" si="0"/>
        <v>46450</v>
      </c>
      <c r="G198" s="63">
        <f t="shared" si="0"/>
        <v>46451</v>
      </c>
      <c r="H198" s="63">
        <f t="shared" si="0"/>
        <v>46452</v>
      </c>
      <c r="I198" s="63">
        <f t="shared" si="0"/>
        <v>46453</v>
      </c>
      <c r="J198" s="63">
        <f t="shared" si="0"/>
        <v>46454</v>
      </c>
      <c r="K198" s="63">
        <f t="shared" si="0"/>
        <v>46455</v>
      </c>
      <c r="L198" s="63">
        <f t="shared" si="0"/>
        <v>46456</v>
      </c>
      <c r="M198" s="63">
        <f t="shared" si="0"/>
        <v>46457</v>
      </c>
      <c r="N198" s="63">
        <f t="shared" si="0"/>
        <v>46458</v>
      </c>
      <c r="O198" s="63">
        <f t="shared" si="0"/>
        <v>46459</v>
      </c>
      <c r="P198" s="63">
        <f t="shared" si="0"/>
        <v>46460</v>
      </c>
      <c r="Q198" s="63">
        <f t="shared" si="0"/>
        <v>46461</v>
      </c>
      <c r="R198" s="63">
        <f t="shared" si="0"/>
        <v>46462</v>
      </c>
      <c r="S198" s="63">
        <f t="shared" si="0"/>
        <v>46463</v>
      </c>
      <c r="T198" s="63">
        <f t="shared" si="0"/>
        <v>46464</v>
      </c>
      <c r="U198" s="63">
        <f t="shared" si="0"/>
        <v>46465</v>
      </c>
      <c r="V198" s="63">
        <f t="shared" si="0"/>
        <v>46466</v>
      </c>
      <c r="W198" s="63">
        <f t="shared" si="0"/>
        <v>46467</v>
      </c>
      <c r="X198" s="63">
        <f t="shared" si="0"/>
        <v>46468</v>
      </c>
      <c r="Y198" s="63">
        <f t="shared" si="0"/>
        <v>46469</v>
      </c>
      <c r="Z198" s="63">
        <f t="shared" si="0"/>
        <v>46470</v>
      </c>
      <c r="AA198" s="63">
        <f t="shared" si="0"/>
        <v>46471</v>
      </c>
      <c r="AB198" s="63">
        <f t="shared" si="0"/>
        <v>46472</v>
      </c>
      <c r="AC198" s="63">
        <f t="shared" si="0"/>
        <v>46473</v>
      </c>
      <c r="AD198" s="63">
        <f t="shared" si="0"/>
        <v>46474</v>
      </c>
      <c r="AI198" s="199"/>
    </row>
    <row r="199" spans="1:36" s="4" customFormat="1" hidden="1">
      <c r="A199" s="21"/>
      <c r="B199" s="43">
        <v>40</v>
      </c>
      <c r="C199" s="64">
        <f t="shared" si="1"/>
        <v>46475</v>
      </c>
      <c r="D199" s="64">
        <f t="shared" si="0"/>
        <v>46476</v>
      </c>
      <c r="E199" s="64">
        <f t="shared" si="0"/>
        <v>46477</v>
      </c>
      <c r="F199" s="64">
        <f t="shared" si="0"/>
        <v>46478</v>
      </c>
      <c r="G199" s="64">
        <f t="shared" si="0"/>
        <v>46479</v>
      </c>
      <c r="H199" s="64">
        <f t="shared" si="0"/>
        <v>46480</v>
      </c>
      <c r="I199" s="64">
        <f t="shared" si="0"/>
        <v>46481</v>
      </c>
      <c r="J199" s="64">
        <f t="shared" si="0"/>
        <v>46482</v>
      </c>
      <c r="K199" s="64">
        <f t="shared" si="0"/>
        <v>46483</v>
      </c>
      <c r="L199" s="64">
        <f t="shared" si="0"/>
        <v>46484</v>
      </c>
      <c r="M199" s="64">
        <f t="shared" si="0"/>
        <v>46485</v>
      </c>
      <c r="N199" s="64">
        <f t="shared" si="0"/>
        <v>46486</v>
      </c>
      <c r="O199" s="64">
        <f t="shared" si="0"/>
        <v>46487</v>
      </c>
      <c r="P199" s="64">
        <f t="shared" si="0"/>
        <v>46488</v>
      </c>
      <c r="Q199" s="64">
        <f t="shared" si="0"/>
        <v>46489</v>
      </c>
      <c r="R199" s="64">
        <f t="shared" si="0"/>
        <v>46490</v>
      </c>
      <c r="S199" s="64">
        <f t="shared" si="0"/>
        <v>46491</v>
      </c>
      <c r="T199" s="64">
        <f t="shared" si="0"/>
        <v>46492</v>
      </c>
      <c r="U199" s="64">
        <f t="shared" si="0"/>
        <v>46493</v>
      </c>
      <c r="V199" s="64">
        <f t="shared" si="0"/>
        <v>46494</v>
      </c>
      <c r="W199" s="64">
        <f t="shared" si="0"/>
        <v>46495</v>
      </c>
      <c r="X199" s="64">
        <f t="shared" si="0"/>
        <v>46496</v>
      </c>
      <c r="Y199" s="64">
        <f t="shared" si="0"/>
        <v>46497</v>
      </c>
      <c r="Z199" s="64">
        <f t="shared" si="0"/>
        <v>46498</v>
      </c>
      <c r="AA199" s="64">
        <f t="shared" si="0"/>
        <v>46499</v>
      </c>
      <c r="AB199" s="64">
        <f t="shared" si="0"/>
        <v>46500</v>
      </c>
      <c r="AC199" s="64">
        <f t="shared" si="0"/>
        <v>46501</v>
      </c>
      <c r="AD199" s="64">
        <f t="shared" si="0"/>
        <v>46502</v>
      </c>
      <c r="AE199" s="156"/>
      <c r="AF199" s="156"/>
      <c r="AG199" s="156"/>
      <c r="AH199" s="156"/>
      <c r="AI199" s="201"/>
    </row>
    <row r="200" spans="1:36" s="4" customFormat="1" hidden="1">
      <c r="B200" s="5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</row>
    <row r="201" spans="1:36" s="4" customFormat="1" hidden="1">
      <c r="B201" s="5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</row>
    <row r="202" spans="1:36" s="4" customFormat="1" hidden="1">
      <c r="B202" s="5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</row>
    <row r="203" spans="1:36" s="4" customFormat="1" hidden="1">
      <c r="B203" s="5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</row>
    <row r="204" spans="1:36" s="4" customFormat="1" hidden="1">
      <c r="B204" s="5"/>
      <c r="C204" s="63"/>
    </row>
    <row r="205" spans="1:36" s="4" customFormat="1" hidden="1">
      <c r="B205" s="5"/>
      <c r="C205" s="63"/>
    </row>
    <row r="206" spans="1:36" s="4" customFormat="1" hidden="1">
      <c r="B206" s="5"/>
      <c r="C206" s="63"/>
    </row>
    <row r="207" spans="1:36" hidden="1"/>
    <row r="208" spans="1:36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</sheetData>
  <mergeCells count="272">
    <mergeCell ref="A1:T1"/>
    <mergeCell ref="V1:X1"/>
    <mergeCell ref="AG1:AJ1"/>
    <mergeCell ref="B7:N7"/>
    <mergeCell ref="B8:E8"/>
    <mergeCell ref="F8:N8"/>
    <mergeCell ref="T9:U9"/>
    <mergeCell ref="V9:W9"/>
    <mergeCell ref="X9:Y9"/>
    <mergeCell ref="T10:U10"/>
    <mergeCell ref="V10:W10"/>
    <mergeCell ref="X10:Y10"/>
    <mergeCell ref="T11:U11"/>
    <mergeCell ref="V11:W11"/>
    <mergeCell ref="X11:Y11"/>
    <mergeCell ref="T12:U12"/>
    <mergeCell ref="V12:W12"/>
    <mergeCell ref="X12:Y12"/>
    <mergeCell ref="C14:I14"/>
    <mergeCell ref="J14:P14"/>
    <mergeCell ref="Q14:W14"/>
    <mergeCell ref="X14:AD14"/>
    <mergeCell ref="AM15:AN15"/>
    <mergeCell ref="AE21:AF21"/>
    <mergeCell ref="AH21:AI21"/>
    <mergeCell ref="AE27:AF27"/>
    <mergeCell ref="AH27:AI27"/>
    <mergeCell ref="AE33:AF33"/>
    <mergeCell ref="AH33:AI33"/>
    <mergeCell ref="AE39:AF39"/>
    <mergeCell ref="AH39:AI39"/>
    <mergeCell ref="AE45:AF45"/>
    <mergeCell ref="AH45:AI45"/>
    <mergeCell ref="AE51:AF51"/>
    <mergeCell ref="AH51:AI51"/>
    <mergeCell ref="AE57:AF57"/>
    <mergeCell ref="AH57:AI57"/>
    <mergeCell ref="AE63:AF63"/>
    <mergeCell ref="AH63:AI63"/>
    <mergeCell ref="AE69:AF69"/>
    <mergeCell ref="AH69:AI69"/>
    <mergeCell ref="AE75:AF75"/>
    <mergeCell ref="AH75:AI75"/>
    <mergeCell ref="AE81:AF81"/>
    <mergeCell ref="AH81:AI81"/>
    <mergeCell ref="AE87:AF87"/>
    <mergeCell ref="AH87:AI87"/>
    <mergeCell ref="AE93:AF93"/>
    <mergeCell ref="AH93:AI93"/>
    <mergeCell ref="AE99:AF99"/>
    <mergeCell ref="AH99:AI99"/>
    <mergeCell ref="AE105:AF105"/>
    <mergeCell ref="AH105:AI105"/>
    <mergeCell ref="AE111:AF111"/>
    <mergeCell ref="AH111:AI111"/>
    <mergeCell ref="AE117:AF117"/>
    <mergeCell ref="AH117:AI117"/>
    <mergeCell ref="AE123:AF123"/>
    <mergeCell ref="AH123:AI123"/>
    <mergeCell ref="AE129:AF129"/>
    <mergeCell ref="AH129:AI129"/>
    <mergeCell ref="AE135:AF135"/>
    <mergeCell ref="AH135:AI135"/>
    <mergeCell ref="AE136:AF136"/>
    <mergeCell ref="AH136:AI136"/>
    <mergeCell ref="A4:A5"/>
    <mergeCell ref="D4:F5"/>
    <mergeCell ref="G4:K5"/>
    <mergeCell ref="L4:M5"/>
    <mergeCell ref="N4:P5"/>
    <mergeCell ref="Q4:U5"/>
    <mergeCell ref="V4:V5"/>
    <mergeCell ref="Z7:AD8"/>
    <mergeCell ref="AE7:AG8"/>
    <mergeCell ref="AH7:AJ8"/>
    <mergeCell ref="B9:B10"/>
    <mergeCell ref="C9:C10"/>
    <mergeCell ref="D9:E10"/>
    <mergeCell ref="Z9:AD10"/>
    <mergeCell ref="AE9:AG10"/>
    <mergeCell ref="AH9:AJ10"/>
    <mergeCell ref="B11:B12"/>
    <mergeCell ref="C11:C12"/>
    <mergeCell ref="D11:E12"/>
    <mergeCell ref="F11:F12"/>
    <mergeCell ref="G11:G12"/>
    <mergeCell ref="Z11:AD12"/>
    <mergeCell ref="AE11:AG12"/>
    <mergeCell ref="AH11:AJ12"/>
    <mergeCell ref="A14:B15"/>
    <mergeCell ref="AE14:AG15"/>
    <mergeCell ref="AH14:AJ15"/>
    <mergeCell ref="A16:A21"/>
    <mergeCell ref="AE16:AE19"/>
    <mergeCell ref="AF16:AF19"/>
    <mergeCell ref="AG16:AG19"/>
    <mergeCell ref="AH16:AH19"/>
    <mergeCell ref="AI16:AI19"/>
    <mergeCell ref="AJ16:AJ19"/>
    <mergeCell ref="AG20:AG21"/>
    <mergeCell ref="AJ20:AJ21"/>
    <mergeCell ref="A22:A27"/>
    <mergeCell ref="AE22:AE25"/>
    <mergeCell ref="AF22:AF25"/>
    <mergeCell ref="AG22:AG25"/>
    <mergeCell ref="AH22:AH25"/>
    <mergeCell ref="AI22:AI25"/>
    <mergeCell ref="AJ22:AJ25"/>
    <mergeCell ref="AG26:AG27"/>
    <mergeCell ref="AJ26:AJ27"/>
    <mergeCell ref="A28:A33"/>
    <mergeCell ref="AE28:AE31"/>
    <mergeCell ref="AF28:AF31"/>
    <mergeCell ref="AG28:AG31"/>
    <mergeCell ref="AH28:AH31"/>
    <mergeCell ref="AI28:AI31"/>
    <mergeCell ref="AJ28:AJ31"/>
    <mergeCell ref="AG32:AG33"/>
    <mergeCell ref="AJ32:AJ33"/>
    <mergeCell ref="A34:A39"/>
    <mergeCell ref="AE34:AE37"/>
    <mergeCell ref="AF34:AF37"/>
    <mergeCell ref="AG34:AG37"/>
    <mergeCell ref="AH34:AH37"/>
    <mergeCell ref="AI34:AI37"/>
    <mergeCell ref="AJ34:AJ37"/>
    <mergeCell ref="AG38:AG39"/>
    <mergeCell ref="AJ38:AJ39"/>
    <mergeCell ref="A40:A45"/>
    <mergeCell ref="AE40:AE43"/>
    <mergeCell ref="AF40:AF43"/>
    <mergeCell ref="AG40:AG43"/>
    <mergeCell ref="AH40:AH43"/>
    <mergeCell ref="AI40:AI43"/>
    <mergeCell ref="AJ40:AJ43"/>
    <mergeCell ref="AG44:AG45"/>
    <mergeCell ref="AJ44:AJ45"/>
    <mergeCell ref="A46:A51"/>
    <mergeCell ref="AE46:AE49"/>
    <mergeCell ref="AF46:AF49"/>
    <mergeCell ref="AG46:AG49"/>
    <mergeCell ref="AH46:AH49"/>
    <mergeCell ref="AI46:AI49"/>
    <mergeCell ref="AJ46:AJ49"/>
    <mergeCell ref="AG50:AG51"/>
    <mergeCell ref="AJ50:AJ51"/>
    <mergeCell ref="A52:A57"/>
    <mergeCell ref="AE52:AE55"/>
    <mergeCell ref="AF52:AF55"/>
    <mergeCell ref="AG52:AG55"/>
    <mergeCell ref="AH52:AH55"/>
    <mergeCell ref="AI52:AI55"/>
    <mergeCell ref="AJ52:AJ55"/>
    <mergeCell ref="AG56:AG57"/>
    <mergeCell ref="AJ56:AJ57"/>
    <mergeCell ref="A58:A63"/>
    <mergeCell ref="AE58:AE61"/>
    <mergeCell ref="AF58:AF61"/>
    <mergeCell ref="AG58:AG61"/>
    <mergeCell ref="AH58:AH61"/>
    <mergeCell ref="AI58:AI61"/>
    <mergeCell ref="AJ58:AJ61"/>
    <mergeCell ref="AG62:AG63"/>
    <mergeCell ref="AJ62:AJ63"/>
    <mergeCell ref="A64:A69"/>
    <mergeCell ref="AE64:AE67"/>
    <mergeCell ref="AF64:AF67"/>
    <mergeCell ref="AG64:AG67"/>
    <mergeCell ref="AH64:AH67"/>
    <mergeCell ref="AI64:AI67"/>
    <mergeCell ref="AJ64:AJ67"/>
    <mergeCell ref="AG68:AG69"/>
    <mergeCell ref="AJ68:AJ69"/>
    <mergeCell ref="A70:A75"/>
    <mergeCell ref="AE70:AE73"/>
    <mergeCell ref="AF70:AF73"/>
    <mergeCell ref="AG70:AG73"/>
    <mergeCell ref="AH70:AH73"/>
    <mergeCell ref="AI70:AI73"/>
    <mergeCell ref="AJ70:AJ73"/>
    <mergeCell ref="AG74:AG75"/>
    <mergeCell ref="AJ74:AJ75"/>
    <mergeCell ref="A76:A81"/>
    <mergeCell ref="AE76:AE79"/>
    <mergeCell ref="AF76:AF79"/>
    <mergeCell ref="AG76:AG79"/>
    <mergeCell ref="AH76:AH79"/>
    <mergeCell ref="AI76:AI79"/>
    <mergeCell ref="AJ76:AJ79"/>
    <mergeCell ref="AG80:AG81"/>
    <mergeCell ref="AJ80:AJ81"/>
    <mergeCell ref="A82:A87"/>
    <mergeCell ref="AE82:AE85"/>
    <mergeCell ref="AF82:AF85"/>
    <mergeCell ref="AG82:AG85"/>
    <mergeCell ref="AH82:AH85"/>
    <mergeCell ref="AI82:AI85"/>
    <mergeCell ref="AJ82:AJ85"/>
    <mergeCell ref="AG86:AG87"/>
    <mergeCell ref="AJ86:AJ87"/>
    <mergeCell ref="A88:A93"/>
    <mergeCell ref="AE88:AE91"/>
    <mergeCell ref="AF88:AF91"/>
    <mergeCell ref="AG88:AG91"/>
    <mergeCell ref="AH88:AH91"/>
    <mergeCell ref="AI88:AI91"/>
    <mergeCell ref="AJ88:AJ91"/>
    <mergeCell ref="AG92:AG93"/>
    <mergeCell ref="AJ92:AJ93"/>
    <mergeCell ref="A94:A99"/>
    <mergeCell ref="AE94:AE97"/>
    <mergeCell ref="AF94:AF97"/>
    <mergeCell ref="AG94:AG97"/>
    <mergeCell ref="AH94:AH97"/>
    <mergeCell ref="AI94:AI97"/>
    <mergeCell ref="AJ94:AJ97"/>
    <mergeCell ref="AG98:AG99"/>
    <mergeCell ref="AJ98:AJ99"/>
    <mergeCell ref="A100:A105"/>
    <mergeCell ref="AE100:AE103"/>
    <mergeCell ref="AF100:AF103"/>
    <mergeCell ref="AG100:AG103"/>
    <mergeCell ref="AH100:AH103"/>
    <mergeCell ref="AI100:AI103"/>
    <mergeCell ref="AJ100:AJ103"/>
    <mergeCell ref="AG104:AG105"/>
    <mergeCell ref="AJ104:AJ105"/>
    <mergeCell ref="A106:A111"/>
    <mergeCell ref="AE106:AE109"/>
    <mergeCell ref="AF106:AF109"/>
    <mergeCell ref="AG106:AG109"/>
    <mergeCell ref="AH106:AH109"/>
    <mergeCell ref="AI106:AI109"/>
    <mergeCell ref="AJ106:AJ109"/>
    <mergeCell ref="AG110:AG111"/>
    <mergeCell ref="AJ110:AJ111"/>
    <mergeCell ref="A112:A117"/>
    <mergeCell ref="AE112:AE115"/>
    <mergeCell ref="AF112:AF115"/>
    <mergeCell ref="AG112:AG115"/>
    <mergeCell ref="AH112:AH115"/>
    <mergeCell ref="AI112:AI115"/>
    <mergeCell ref="AJ112:AJ115"/>
    <mergeCell ref="AG116:AG117"/>
    <mergeCell ref="AJ116:AJ117"/>
    <mergeCell ref="A118:A123"/>
    <mergeCell ref="AE118:AE121"/>
    <mergeCell ref="AF118:AF121"/>
    <mergeCell ref="AG118:AG121"/>
    <mergeCell ref="AH118:AH121"/>
    <mergeCell ref="AI118:AI121"/>
    <mergeCell ref="AJ118:AJ121"/>
    <mergeCell ref="AG122:AG123"/>
    <mergeCell ref="AJ122:AJ123"/>
    <mergeCell ref="A124:A129"/>
    <mergeCell ref="AE124:AE127"/>
    <mergeCell ref="AF124:AF127"/>
    <mergeCell ref="AG124:AG127"/>
    <mergeCell ref="AH124:AH127"/>
    <mergeCell ref="AI124:AI127"/>
    <mergeCell ref="AJ124:AJ127"/>
    <mergeCell ref="AG128:AG129"/>
    <mergeCell ref="AJ128:AJ129"/>
    <mergeCell ref="A130:A135"/>
    <mergeCell ref="AE130:AE133"/>
    <mergeCell ref="AF130:AF133"/>
    <mergeCell ref="AG130:AG133"/>
    <mergeCell ref="AH130:AH133"/>
    <mergeCell ref="AI130:AI133"/>
    <mergeCell ref="AJ130:AJ133"/>
    <mergeCell ref="AG134:AG135"/>
    <mergeCell ref="AJ134:AJ135"/>
  </mergeCells>
  <phoneticPr fontId="1"/>
  <conditionalFormatting sqref="AM11 C18:AD18">
    <cfRule type="containsText" dxfId="1511" priority="317" text="日">
      <formula>NOT(ISERROR(SEARCH("日",C11)))</formula>
    </cfRule>
    <cfRule type="containsText" dxfId="1510" priority="318" text="土">
      <formula>NOT(ISERROR(SEARCH("土",C11)))</formula>
    </cfRule>
  </conditionalFormatting>
  <conditionalFormatting sqref="C20:AD20">
    <cfRule type="containsText" dxfId="1509" priority="315" text="正月">
      <formula>NOT(ISERROR(SEARCH("正月",C20)))</formula>
    </cfRule>
    <cfRule type="containsText" dxfId="1508" priority="316" text="夏休">
      <formula>NOT(ISERROR(SEARCH("夏休",C20)))</formula>
    </cfRule>
  </conditionalFormatting>
  <conditionalFormatting sqref="C21:AD21">
    <cfRule type="containsText" dxfId="1507" priority="313" text="正月">
      <formula>NOT(ISERROR(SEARCH("正月",C21)))</formula>
    </cfRule>
    <cfRule type="containsText" dxfId="1506" priority="314" text="夏休">
      <formula>NOT(ISERROR(SEARCH("夏休",C21)))</formula>
    </cfRule>
  </conditionalFormatting>
  <conditionalFormatting sqref="C60:AD60">
    <cfRule type="containsText" dxfId="1505" priority="311" text="日">
      <formula>NOT(ISERROR(SEARCH("日",C60)))</formula>
    </cfRule>
    <cfRule type="containsText" dxfId="1504" priority="312" text="土">
      <formula>NOT(ISERROR(SEARCH("土",C60)))</formula>
    </cfRule>
  </conditionalFormatting>
  <conditionalFormatting sqref="C96:AD96">
    <cfRule type="containsText" dxfId="1503" priority="309" text="日">
      <formula>NOT(ISERROR(SEARCH("日",C96)))</formula>
    </cfRule>
    <cfRule type="containsText" dxfId="1502" priority="310" text="土">
      <formula>NOT(ISERROR(SEARCH("土",C96)))</formula>
    </cfRule>
  </conditionalFormatting>
  <conditionalFormatting sqref="C126:AD126">
    <cfRule type="containsText" dxfId="1501" priority="307" text="日">
      <formula>NOT(ISERROR(SEARCH("日",C126)))</formula>
    </cfRule>
    <cfRule type="containsText" dxfId="1500" priority="308" text="土">
      <formula>NOT(ISERROR(SEARCH("土",C126)))</formula>
    </cfRule>
  </conditionalFormatting>
  <conditionalFormatting sqref="C20:AD21">
    <cfRule type="containsText" dxfId="1499" priority="199" text="中止">
      <formula>NOT(ISERROR(SEARCH("中止",C20)))</formula>
    </cfRule>
    <cfRule type="containsText" dxfId="1498" priority="306" text="休">
      <formula>NOT(ISERROR(SEARCH("休",C20)))</formula>
    </cfRule>
  </conditionalFormatting>
  <conditionalFormatting sqref="C18:AD18">
    <cfRule type="expression" dxfId="1497" priority="305">
      <formula>IF($C$19&lt;&gt;""+$D$18,)</formula>
    </cfRule>
  </conditionalFormatting>
  <conditionalFormatting sqref="C18:AD18">
    <cfRule type="expression" dxfId="1496" priority="304">
      <formula>IF(COUNTIF(C19,"*日*"),TRUE,FALSE)</formula>
    </cfRule>
  </conditionalFormatting>
  <conditionalFormatting sqref="C24:AD24">
    <cfRule type="containsText" dxfId="1495" priority="302" text="日">
      <formula>NOT(ISERROR(SEARCH("日",C24)))</formula>
    </cfRule>
    <cfRule type="containsText" dxfId="1494" priority="303" text="土">
      <formula>NOT(ISERROR(SEARCH("土",C24)))</formula>
    </cfRule>
  </conditionalFormatting>
  <conditionalFormatting sqref="C24:AD24">
    <cfRule type="expression" dxfId="1493" priority="301">
      <formula>IF($C$19&lt;&gt;""+$D$18,)</formula>
    </cfRule>
  </conditionalFormatting>
  <conditionalFormatting sqref="C24:AD24">
    <cfRule type="expression" dxfId="1492" priority="300">
      <formula>IF(COUNTIF(C25,"*日*"),TRUE,FALSE)</formula>
    </cfRule>
  </conditionalFormatting>
  <conditionalFormatting sqref="C30:AD30">
    <cfRule type="containsText" dxfId="1491" priority="298" text="日">
      <formula>NOT(ISERROR(SEARCH("日",C30)))</formula>
    </cfRule>
    <cfRule type="containsText" dxfId="1490" priority="299" text="土">
      <formula>NOT(ISERROR(SEARCH("土",C30)))</formula>
    </cfRule>
  </conditionalFormatting>
  <conditionalFormatting sqref="C30:AD30">
    <cfRule type="expression" dxfId="1489" priority="297">
      <formula>IF($C$19&lt;&gt;""+$D$18,)</formula>
    </cfRule>
  </conditionalFormatting>
  <conditionalFormatting sqref="C30:AD30">
    <cfRule type="expression" dxfId="1488" priority="296">
      <formula>IF(COUNTIF(C31,"*日*"),TRUE,FALSE)</formula>
    </cfRule>
  </conditionalFormatting>
  <conditionalFormatting sqref="C36:AD36">
    <cfRule type="containsText" dxfId="1487" priority="294" text="日">
      <formula>NOT(ISERROR(SEARCH("日",C36)))</formula>
    </cfRule>
    <cfRule type="containsText" dxfId="1486" priority="295" text="土">
      <formula>NOT(ISERROR(SEARCH("土",C36)))</formula>
    </cfRule>
  </conditionalFormatting>
  <conditionalFormatting sqref="C36:AD36">
    <cfRule type="expression" dxfId="1485" priority="293">
      <formula>IF($C$19&lt;&gt;""+$D$18,)</formula>
    </cfRule>
  </conditionalFormatting>
  <conditionalFormatting sqref="C36:AD36">
    <cfRule type="expression" dxfId="1484" priority="292">
      <formula>IF(COUNTIF(C37,"*日*"),TRUE,FALSE)</formula>
    </cfRule>
  </conditionalFormatting>
  <conditionalFormatting sqref="C42:AD42">
    <cfRule type="containsText" dxfId="1483" priority="290" text="日">
      <formula>NOT(ISERROR(SEARCH("日",C42)))</formula>
    </cfRule>
    <cfRule type="containsText" dxfId="1482" priority="291" text="土">
      <formula>NOT(ISERROR(SEARCH("土",C42)))</formula>
    </cfRule>
  </conditionalFormatting>
  <conditionalFormatting sqref="C42:AD42">
    <cfRule type="expression" dxfId="1481" priority="289">
      <formula>IF($C$19&lt;&gt;""+$D$18,)</formula>
    </cfRule>
  </conditionalFormatting>
  <conditionalFormatting sqref="C42:AD42">
    <cfRule type="expression" dxfId="1480" priority="288">
      <formula>IF(COUNTIF(C43,"*日*"),TRUE,FALSE)</formula>
    </cfRule>
  </conditionalFormatting>
  <conditionalFormatting sqref="C48:AD48">
    <cfRule type="containsText" dxfId="1479" priority="286" text="日">
      <formula>NOT(ISERROR(SEARCH("日",C48)))</formula>
    </cfRule>
    <cfRule type="containsText" dxfId="1478" priority="287" text="土">
      <formula>NOT(ISERROR(SEARCH("土",C48)))</formula>
    </cfRule>
  </conditionalFormatting>
  <conditionalFormatting sqref="C48:AD48">
    <cfRule type="expression" dxfId="1477" priority="285">
      <formula>IF($C$19&lt;&gt;""+$D$18,)</formula>
    </cfRule>
  </conditionalFormatting>
  <conditionalFormatting sqref="C48:AD48">
    <cfRule type="expression" dxfId="1476" priority="284">
      <formula>IF(COUNTIF(C49,"*日*"),TRUE,FALSE)</formula>
    </cfRule>
  </conditionalFormatting>
  <conditionalFormatting sqref="C54:AD54">
    <cfRule type="containsText" dxfId="1475" priority="282" text="日">
      <formula>NOT(ISERROR(SEARCH("日",C54)))</formula>
    </cfRule>
    <cfRule type="containsText" dxfId="1474" priority="283" text="土">
      <formula>NOT(ISERROR(SEARCH("土",C54)))</formula>
    </cfRule>
  </conditionalFormatting>
  <conditionalFormatting sqref="C54:AD54">
    <cfRule type="expression" dxfId="1473" priority="281">
      <formula>IF($C$19&lt;&gt;""+$D$18,)</formula>
    </cfRule>
  </conditionalFormatting>
  <conditionalFormatting sqref="C54:AD54">
    <cfRule type="expression" dxfId="1472" priority="280">
      <formula>IF(COUNTIF(C55,"*日*"),TRUE,FALSE)</formula>
    </cfRule>
  </conditionalFormatting>
  <conditionalFormatting sqref="C60:AD60">
    <cfRule type="expression" dxfId="1471" priority="279">
      <formula>IF(COUNTIF(C61,"*日*"),TRUE,FALSE)</formula>
    </cfRule>
  </conditionalFormatting>
  <conditionalFormatting sqref="C66:AD66">
    <cfRule type="containsText" dxfId="1470" priority="277" text="日">
      <formula>NOT(ISERROR(SEARCH("日",C66)))</formula>
    </cfRule>
    <cfRule type="containsText" dxfId="1469" priority="278" text="土">
      <formula>NOT(ISERROR(SEARCH("土",C66)))</formula>
    </cfRule>
  </conditionalFormatting>
  <conditionalFormatting sqref="C66:AD66">
    <cfRule type="expression" dxfId="1468" priority="276">
      <formula>IF(COUNTIF(C67,"*日*"),TRUE,FALSE)</formula>
    </cfRule>
  </conditionalFormatting>
  <conditionalFormatting sqref="C72:AD72">
    <cfRule type="containsText" dxfId="1467" priority="274" text="日">
      <formula>NOT(ISERROR(SEARCH("日",C72)))</formula>
    </cfRule>
    <cfRule type="containsText" dxfId="1466" priority="275" text="土">
      <formula>NOT(ISERROR(SEARCH("土",C72)))</formula>
    </cfRule>
  </conditionalFormatting>
  <conditionalFormatting sqref="C72:AD72">
    <cfRule type="expression" dxfId="1465" priority="273">
      <formula>IF(COUNTIF(C73,"*日*"),TRUE,FALSE)</formula>
    </cfRule>
  </conditionalFormatting>
  <conditionalFormatting sqref="C78:AD78">
    <cfRule type="containsText" dxfId="1464" priority="271" text="日">
      <formula>NOT(ISERROR(SEARCH("日",C78)))</formula>
    </cfRule>
    <cfRule type="containsText" dxfId="1463" priority="272" text="土">
      <formula>NOT(ISERROR(SEARCH("土",C78)))</formula>
    </cfRule>
  </conditionalFormatting>
  <conditionalFormatting sqref="C78:AD78">
    <cfRule type="expression" dxfId="1462" priority="270">
      <formula>IF(COUNTIF(C79,"*日*"),TRUE,FALSE)</formula>
    </cfRule>
  </conditionalFormatting>
  <conditionalFormatting sqref="C84:AD84">
    <cfRule type="containsText" dxfId="1461" priority="268" text="日">
      <formula>NOT(ISERROR(SEARCH("日",C84)))</formula>
    </cfRule>
    <cfRule type="containsText" dxfId="1460" priority="269" text="土">
      <formula>NOT(ISERROR(SEARCH("土",C84)))</formula>
    </cfRule>
  </conditionalFormatting>
  <conditionalFormatting sqref="C84:AD84">
    <cfRule type="expression" dxfId="1459" priority="267">
      <formula>IF(COUNTIF(C85,"*日*"),TRUE,FALSE)</formula>
    </cfRule>
  </conditionalFormatting>
  <conditionalFormatting sqref="C90:AD90">
    <cfRule type="containsText" dxfId="1458" priority="265" text="日">
      <formula>NOT(ISERROR(SEARCH("日",C90)))</formula>
    </cfRule>
    <cfRule type="containsText" dxfId="1457" priority="266" text="土">
      <formula>NOT(ISERROR(SEARCH("土",C90)))</formula>
    </cfRule>
  </conditionalFormatting>
  <conditionalFormatting sqref="C90:AD90">
    <cfRule type="expression" dxfId="1456" priority="264">
      <formula>IF(COUNTIF(C91,"*日*"),TRUE,FALSE)</formula>
    </cfRule>
  </conditionalFormatting>
  <conditionalFormatting sqref="C96:AD96">
    <cfRule type="expression" dxfId="1455" priority="263">
      <formula>IF(COUNTIF(C97,"*日*"),TRUE,FALSE)</formula>
    </cfRule>
  </conditionalFormatting>
  <conditionalFormatting sqref="C102:AD102">
    <cfRule type="containsText" dxfId="1454" priority="261" text="日">
      <formula>NOT(ISERROR(SEARCH("日",C102)))</formula>
    </cfRule>
    <cfRule type="containsText" dxfId="1453" priority="262" text="土">
      <formula>NOT(ISERROR(SEARCH("土",C102)))</formula>
    </cfRule>
  </conditionalFormatting>
  <conditionalFormatting sqref="C102:AD102">
    <cfRule type="expression" dxfId="1452" priority="260">
      <formula>IF(COUNTIF(C103,"*日*"),TRUE,FALSE)</formula>
    </cfRule>
  </conditionalFormatting>
  <conditionalFormatting sqref="C108:AD108">
    <cfRule type="containsText" dxfId="1451" priority="258" text="日">
      <formula>NOT(ISERROR(SEARCH("日",C108)))</formula>
    </cfRule>
    <cfRule type="containsText" dxfId="1450" priority="259" text="土">
      <formula>NOT(ISERROR(SEARCH("土",C108)))</formula>
    </cfRule>
  </conditionalFormatting>
  <conditionalFormatting sqref="C108:AD108">
    <cfRule type="expression" dxfId="1449" priority="257">
      <formula>IF(COUNTIF(C109,"*日*"),TRUE,FALSE)</formula>
    </cfRule>
  </conditionalFormatting>
  <conditionalFormatting sqref="C114:AD114">
    <cfRule type="containsText" dxfId="1448" priority="255" text="日">
      <formula>NOT(ISERROR(SEARCH("日",C114)))</formula>
    </cfRule>
    <cfRule type="containsText" dxfId="1447" priority="256" text="土">
      <formula>NOT(ISERROR(SEARCH("土",C114)))</formula>
    </cfRule>
  </conditionalFormatting>
  <conditionalFormatting sqref="C114:AD114">
    <cfRule type="expression" dxfId="1446" priority="254">
      <formula>IF(COUNTIF(C115,"*日*"),TRUE,FALSE)</formula>
    </cfRule>
  </conditionalFormatting>
  <conditionalFormatting sqref="C120:AD120">
    <cfRule type="containsText" dxfId="1445" priority="252" text="日">
      <formula>NOT(ISERROR(SEARCH("日",C120)))</formula>
    </cfRule>
    <cfRule type="containsText" dxfId="1444" priority="253" text="土">
      <formula>NOT(ISERROR(SEARCH("土",C120)))</formula>
    </cfRule>
  </conditionalFormatting>
  <conditionalFormatting sqref="C120:AD120">
    <cfRule type="expression" dxfId="1443" priority="251">
      <formula>IF(COUNTIF(C121,"*日*"),TRUE,FALSE)</formula>
    </cfRule>
  </conditionalFormatting>
  <conditionalFormatting sqref="C126:AD126">
    <cfRule type="expression" dxfId="1442" priority="250">
      <formula>IF(COUNTIF(C127,"*日*"),TRUE,FALSE)</formula>
    </cfRule>
  </conditionalFormatting>
  <conditionalFormatting sqref="C132:AD132">
    <cfRule type="containsText" dxfId="1441" priority="248" text="日">
      <formula>NOT(ISERROR(SEARCH("日",C132)))</formula>
    </cfRule>
    <cfRule type="containsText" dxfId="1440" priority="249" text="土">
      <formula>NOT(ISERROR(SEARCH("土",C132)))</formula>
    </cfRule>
  </conditionalFormatting>
  <conditionalFormatting sqref="C132:AD132">
    <cfRule type="expression" dxfId="1439" priority="247">
      <formula>IF(COUNTIF(C133,"*日*"),TRUE,FALSE)</formula>
    </cfRule>
  </conditionalFormatting>
  <conditionalFormatting sqref="C26:AC26">
    <cfRule type="containsText" dxfId="1438" priority="245" text="正月">
      <formula>NOT(ISERROR(SEARCH("正月",C26)))</formula>
    </cfRule>
    <cfRule type="containsText" dxfId="1437" priority="246" text="夏休">
      <formula>NOT(ISERROR(SEARCH("夏休",C26)))</formula>
    </cfRule>
  </conditionalFormatting>
  <conditionalFormatting sqref="X27:AB27 C27:U27">
    <cfRule type="containsText" dxfId="1436" priority="243" text="正月">
      <formula>NOT(ISERROR(SEARCH("正月",C27)))</formula>
    </cfRule>
    <cfRule type="containsText" dxfId="1435" priority="244" text="夏休">
      <formula>NOT(ISERROR(SEARCH("夏休",C27)))</formula>
    </cfRule>
  </conditionalFormatting>
  <conditionalFormatting sqref="X27:AB27 C27:U27 C26:AC26">
    <cfRule type="containsText" dxfId="1434" priority="198" text="中止">
      <formula>NOT(ISERROR(SEARCH("中止",C26)))</formula>
    </cfRule>
    <cfRule type="containsText" dxfId="1433" priority="242" text="休日">
      <formula>NOT(ISERROR(SEARCH("休日",C26)))</formula>
    </cfRule>
  </conditionalFormatting>
  <conditionalFormatting sqref="J32:N32 Q32:U32 Y32:AB32">
    <cfRule type="containsText" dxfId="1432" priority="240" text="正月">
      <formula>NOT(ISERROR(SEARCH("正月",J32)))</formula>
    </cfRule>
    <cfRule type="containsText" dxfId="1431" priority="241" text="夏休">
      <formula>NOT(ISERROR(SEARCH("夏休",J32)))</formula>
    </cfRule>
  </conditionalFormatting>
  <conditionalFormatting sqref="J33:N33 Q33:U33 Y33:AB33">
    <cfRule type="containsText" dxfId="1430" priority="238" text="正月">
      <formula>NOT(ISERROR(SEARCH("正月",J33)))</formula>
    </cfRule>
    <cfRule type="containsText" dxfId="1429" priority="239" text="夏休">
      <formula>NOT(ISERROR(SEARCH("夏休",J33)))</formula>
    </cfRule>
  </conditionalFormatting>
  <conditionalFormatting sqref="J32:N33 Q32:U33 Y32:AB33">
    <cfRule type="containsText" dxfId="1428" priority="197" text="中止">
      <formula>NOT(ISERROR(SEARCH("中止",J32)))</formula>
    </cfRule>
    <cfRule type="containsText" dxfId="1427" priority="237" text="休日">
      <formula>NOT(ISERROR(SEARCH("休日",J32)))</formula>
    </cfRule>
  </conditionalFormatting>
  <conditionalFormatting sqref="C38:G38 J38:N38 Q38:AD38">
    <cfRule type="containsText" dxfId="1426" priority="235" text="正月">
      <formula>NOT(ISERROR(SEARCH("正月",C38)))</formula>
    </cfRule>
    <cfRule type="containsText" dxfId="1425" priority="236" text="夏休">
      <formula>NOT(ISERROR(SEARCH("夏休",C38)))</formula>
    </cfRule>
  </conditionalFormatting>
  <conditionalFormatting sqref="C39:G39 J39:N39 Q39:AD39">
    <cfRule type="containsText" dxfId="1424" priority="233" text="正月">
      <formula>NOT(ISERROR(SEARCH("正月",C39)))</formula>
    </cfRule>
    <cfRule type="containsText" dxfId="1423" priority="234" text="夏休">
      <formula>NOT(ISERROR(SEARCH("夏休",C39)))</formula>
    </cfRule>
  </conditionalFormatting>
  <conditionalFormatting sqref="C38:G39 J38:N39 Q38:AD39">
    <cfRule type="containsText" dxfId="1422" priority="196" text="中止">
      <formula>NOT(ISERROR(SEARCH("中止",C38)))</formula>
    </cfRule>
    <cfRule type="containsText" dxfId="1421" priority="232" text="休日">
      <formula>NOT(ISERROR(SEARCH("休日",C38)))</formula>
    </cfRule>
  </conditionalFormatting>
  <conditionalFormatting sqref="C44:AD44">
    <cfRule type="containsText" dxfId="1420" priority="230" text="正月">
      <formula>NOT(ISERROR(SEARCH("正月",C44)))</formula>
    </cfRule>
    <cfRule type="containsText" dxfId="1419" priority="231" text="夏休">
      <formula>NOT(ISERROR(SEARCH("夏休",C44)))</formula>
    </cfRule>
  </conditionalFormatting>
  <conditionalFormatting sqref="C45:AD45">
    <cfRule type="containsText" dxfId="1418" priority="228" text="正月">
      <formula>NOT(ISERROR(SEARCH("正月",C45)))</formula>
    </cfRule>
    <cfRule type="containsText" dxfId="1417" priority="229" text="夏休">
      <formula>NOT(ISERROR(SEARCH("夏休",C45)))</formula>
    </cfRule>
  </conditionalFormatting>
  <conditionalFormatting sqref="C44:AD45">
    <cfRule type="containsText" dxfId="1416" priority="195" text="中止">
      <formula>NOT(ISERROR(SEARCH("中止",C44)))</formula>
    </cfRule>
    <cfRule type="containsText" dxfId="1415" priority="227" text="休日">
      <formula>NOT(ISERROR(SEARCH("休日",C44)))</formula>
    </cfRule>
  </conditionalFormatting>
  <conditionalFormatting sqref="C50:AD50">
    <cfRule type="containsText" dxfId="1414" priority="225" text="正月">
      <formula>NOT(ISERROR(SEARCH("正月",C50)))</formula>
    </cfRule>
    <cfRule type="containsText" dxfId="1413" priority="226" text="夏休">
      <formula>NOT(ISERROR(SEARCH("夏休",C50)))</formula>
    </cfRule>
  </conditionalFormatting>
  <conditionalFormatting sqref="C51:AD51">
    <cfRule type="containsText" dxfId="1412" priority="223" text="正月">
      <formula>NOT(ISERROR(SEARCH("正月",C51)))</formula>
    </cfRule>
    <cfRule type="containsText" dxfId="1411" priority="224" text="夏休">
      <formula>NOT(ISERROR(SEARCH("夏休",C51)))</formula>
    </cfRule>
  </conditionalFormatting>
  <conditionalFormatting sqref="C50:AD51">
    <cfRule type="containsText" dxfId="1410" priority="194" text="中止">
      <formula>NOT(ISERROR(SEARCH("中止",C50)))</formula>
    </cfRule>
    <cfRule type="containsText" dxfId="1409" priority="222" text="休日">
      <formula>NOT(ISERROR(SEARCH("休日",C50)))</formula>
    </cfRule>
  </conditionalFormatting>
  <conditionalFormatting sqref="C56:AD56">
    <cfRule type="containsText" dxfId="1408" priority="220" text="正月">
      <formula>NOT(ISERROR(SEARCH("正月",C56)))</formula>
    </cfRule>
    <cfRule type="containsText" dxfId="1407" priority="221" text="夏休">
      <formula>NOT(ISERROR(SEARCH("夏休",C56)))</formula>
    </cfRule>
  </conditionalFormatting>
  <conditionalFormatting sqref="C57:AD57">
    <cfRule type="containsText" dxfId="1406" priority="218" text="正月">
      <formula>NOT(ISERROR(SEARCH("正月",C57)))</formula>
    </cfRule>
    <cfRule type="containsText" dxfId="1405" priority="219" text="夏休">
      <formula>NOT(ISERROR(SEARCH("夏休",C57)))</formula>
    </cfRule>
  </conditionalFormatting>
  <conditionalFormatting sqref="C56:AD57">
    <cfRule type="containsText" dxfId="1404" priority="193" text="中止">
      <formula>NOT(ISERROR(SEARCH("中止",C56)))</formula>
    </cfRule>
    <cfRule type="containsText" dxfId="1403" priority="217" text="休日">
      <formula>NOT(ISERROR(SEARCH("休日",C56)))</formula>
    </cfRule>
  </conditionalFormatting>
  <conditionalFormatting sqref="C62:AD62">
    <cfRule type="containsText" dxfId="1402" priority="215" text="正月">
      <formula>NOT(ISERROR(SEARCH("正月",C62)))</formula>
    </cfRule>
    <cfRule type="containsText" dxfId="1401" priority="216" text="夏休">
      <formula>NOT(ISERROR(SEARCH("夏休",C62)))</formula>
    </cfRule>
  </conditionalFormatting>
  <conditionalFormatting sqref="C63:AD63">
    <cfRule type="containsText" dxfId="1400" priority="213" text="正月">
      <formula>NOT(ISERROR(SEARCH("正月",C63)))</formula>
    </cfRule>
    <cfRule type="containsText" dxfId="1399" priority="214" text="夏休">
      <formula>NOT(ISERROR(SEARCH("夏休",C63)))</formula>
    </cfRule>
  </conditionalFormatting>
  <conditionalFormatting sqref="C62:AD63">
    <cfRule type="containsText" dxfId="1398" priority="192" text="中止">
      <formula>NOT(ISERROR(SEARCH("中止",C62)))</formula>
    </cfRule>
    <cfRule type="containsText" dxfId="1397" priority="212" text="休日">
      <formula>NOT(ISERROR(SEARCH("休日",C62)))</formula>
    </cfRule>
  </conditionalFormatting>
  <conditionalFormatting sqref="C68:AD68">
    <cfRule type="containsText" dxfId="1396" priority="210" text="正月">
      <formula>NOT(ISERROR(SEARCH("正月",C68)))</formula>
    </cfRule>
    <cfRule type="containsText" dxfId="1395" priority="211" text="夏休">
      <formula>NOT(ISERROR(SEARCH("夏休",C68)))</formula>
    </cfRule>
  </conditionalFormatting>
  <conditionalFormatting sqref="C69:AD69">
    <cfRule type="containsText" dxfId="1394" priority="208" text="正月">
      <formula>NOT(ISERROR(SEARCH("正月",C69)))</formula>
    </cfRule>
    <cfRule type="containsText" dxfId="1393" priority="209" text="夏休">
      <formula>NOT(ISERROR(SEARCH("夏休",C69)))</formula>
    </cfRule>
  </conditionalFormatting>
  <conditionalFormatting sqref="C68:AD69">
    <cfRule type="containsText" dxfId="1392" priority="191" text="中止">
      <formula>NOT(ISERROR(SEARCH("中止",C68)))</formula>
    </cfRule>
    <cfRule type="containsText" dxfId="1391" priority="207" text="休日">
      <formula>NOT(ISERROR(SEARCH("休日",C68)))</formula>
    </cfRule>
  </conditionalFormatting>
  <conditionalFormatting sqref="C74:AD74">
    <cfRule type="containsText" dxfId="1390" priority="205" text="正月">
      <formula>NOT(ISERROR(SEARCH("正月",C74)))</formula>
    </cfRule>
    <cfRule type="containsText" dxfId="1389" priority="206" text="夏休">
      <formula>NOT(ISERROR(SEARCH("夏休",C74)))</formula>
    </cfRule>
  </conditionalFormatting>
  <conditionalFormatting sqref="C75:AD75">
    <cfRule type="containsText" dxfId="1388" priority="203" text="正月">
      <formula>NOT(ISERROR(SEARCH("正月",C75)))</formula>
    </cfRule>
    <cfRule type="containsText" dxfId="1387" priority="204" text="夏休">
      <formula>NOT(ISERROR(SEARCH("夏休",C75)))</formula>
    </cfRule>
  </conditionalFormatting>
  <conditionalFormatting sqref="C74:AD75">
    <cfRule type="containsText" dxfId="1386" priority="190" text="中止">
      <formula>NOT(ISERROR(SEARCH("中止",C74)))</formula>
    </cfRule>
    <cfRule type="containsText" dxfId="1385" priority="202" text="休日">
      <formula>NOT(ISERROR(SEARCH("休日",C74)))</formula>
    </cfRule>
  </conditionalFormatting>
  <conditionalFormatting sqref="AJ20:AJ21">
    <cfRule type="containsText" dxfId="1384" priority="201" text="未達成">
      <formula>NOT(ISERROR(SEARCH("未達成",AJ20)))</formula>
    </cfRule>
  </conditionalFormatting>
  <conditionalFormatting sqref="AG20:AG21">
    <cfRule type="containsText" dxfId="1383" priority="200" text="休暇不足">
      <formula>NOT(ISERROR(SEARCH("休暇不足",AG20)))</formula>
    </cfRule>
  </conditionalFormatting>
  <conditionalFormatting sqref="C80:AD80">
    <cfRule type="containsText" dxfId="1382" priority="188" text="正月">
      <formula>NOT(ISERROR(SEARCH("正月",C80)))</formula>
    </cfRule>
    <cfRule type="containsText" dxfId="1381" priority="189" text="夏休">
      <formula>NOT(ISERROR(SEARCH("夏休",C80)))</formula>
    </cfRule>
  </conditionalFormatting>
  <conditionalFormatting sqref="C81:AD81">
    <cfRule type="containsText" dxfId="1380" priority="186" text="正月">
      <formula>NOT(ISERROR(SEARCH("正月",C81)))</formula>
    </cfRule>
    <cfRule type="containsText" dxfId="1379" priority="187" text="夏休">
      <formula>NOT(ISERROR(SEARCH("夏休",C81)))</formula>
    </cfRule>
  </conditionalFormatting>
  <conditionalFormatting sqref="C80:AD81">
    <cfRule type="containsText" dxfId="1378" priority="184" text="中止">
      <formula>NOT(ISERROR(SEARCH("中止",C80)))</formula>
    </cfRule>
    <cfRule type="containsText" dxfId="1377" priority="185" text="休日">
      <formula>NOT(ISERROR(SEARCH("休日",C80)))</formula>
    </cfRule>
  </conditionalFormatting>
  <conditionalFormatting sqref="C86:AD86">
    <cfRule type="containsText" dxfId="1376" priority="182" text="正月">
      <formula>NOT(ISERROR(SEARCH("正月",C86)))</formula>
    </cfRule>
    <cfRule type="containsText" dxfId="1375" priority="183" text="夏休">
      <formula>NOT(ISERROR(SEARCH("夏休",C86)))</formula>
    </cfRule>
  </conditionalFormatting>
  <conditionalFormatting sqref="C87:AD87">
    <cfRule type="containsText" dxfId="1374" priority="180" text="正月">
      <formula>NOT(ISERROR(SEARCH("正月",C87)))</formula>
    </cfRule>
    <cfRule type="containsText" dxfId="1373" priority="181" text="夏休">
      <formula>NOT(ISERROR(SEARCH("夏休",C87)))</formula>
    </cfRule>
  </conditionalFormatting>
  <conditionalFormatting sqref="C86:AD87">
    <cfRule type="containsText" dxfId="1372" priority="178" text="中止">
      <formula>NOT(ISERROR(SEARCH("中止",C86)))</formula>
    </cfRule>
    <cfRule type="containsText" dxfId="1371" priority="179" text="休日">
      <formula>NOT(ISERROR(SEARCH("休日",C86)))</formula>
    </cfRule>
  </conditionalFormatting>
  <conditionalFormatting sqref="C92:AD92">
    <cfRule type="containsText" dxfId="1370" priority="176" text="正月">
      <formula>NOT(ISERROR(SEARCH("正月",C92)))</formula>
    </cfRule>
    <cfRule type="containsText" dxfId="1369" priority="177" text="夏休">
      <formula>NOT(ISERROR(SEARCH("夏休",C92)))</formula>
    </cfRule>
  </conditionalFormatting>
  <conditionalFormatting sqref="C93:AD93">
    <cfRule type="containsText" dxfId="1368" priority="174" text="正月">
      <formula>NOT(ISERROR(SEARCH("正月",C93)))</formula>
    </cfRule>
    <cfRule type="containsText" dxfId="1367" priority="175" text="夏休">
      <formula>NOT(ISERROR(SEARCH("夏休",C93)))</formula>
    </cfRule>
  </conditionalFormatting>
  <conditionalFormatting sqref="C92:AD93">
    <cfRule type="containsText" dxfId="1366" priority="172" text="中止">
      <formula>NOT(ISERROR(SEARCH("中止",C92)))</formula>
    </cfRule>
    <cfRule type="containsText" dxfId="1365" priority="173" text="休日">
      <formula>NOT(ISERROR(SEARCH("休日",C92)))</formula>
    </cfRule>
  </conditionalFormatting>
  <conditionalFormatting sqref="C98:AD98">
    <cfRule type="containsText" dxfId="1364" priority="170" text="正月">
      <formula>NOT(ISERROR(SEARCH("正月",C98)))</formula>
    </cfRule>
    <cfRule type="containsText" dxfId="1363" priority="171" text="夏休">
      <formula>NOT(ISERROR(SEARCH("夏休",C98)))</formula>
    </cfRule>
  </conditionalFormatting>
  <conditionalFormatting sqref="C99:AD99">
    <cfRule type="containsText" dxfId="1362" priority="168" text="正月">
      <formula>NOT(ISERROR(SEARCH("正月",C99)))</formula>
    </cfRule>
    <cfRule type="containsText" dxfId="1361" priority="169" text="夏休">
      <formula>NOT(ISERROR(SEARCH("夏休",C99)))</formula>
    </cfRule>
  </conditionalFormatting>
  <conditionalFormatting sqref="C98:AD99">
    <cfRule type="containsText" dxfId="1360" priority="166" text="中止">
      <formula>NOT(ISERROR(SEARCH("中止",C98)))</formula>
    </cfRule>
    <cfRule type="containsText" dxfId="1359" priority="167" text="休日">
      <formula>NOT(ISERROR(SEARCH("休日",C98)))</formula>
    </cfRule>
  </conditionalFormatting>
  <conditionalFormatting sqref="C104:AD104">
    <cfRule type="containsText" dxfId="1358" priority="164" text="正月">
      <formula>NOT(ISERROR(SEARCH("正月",C104)))</formula>
    </cfRule>
    <cfRule type="containsText" dxfId="1357" priority="165" text="夏休">
      <formula>NOT(ISERROR(SEARCH("夏休",C104)))</formula>
    </cfRule>
  </conditionalFormatting>
  <conditionalFormatting sqref="C105:AD105">
    <cfRule type="containsText" dxfId="1356" priority="162" text="正月">
      <formula>NOT(ISERROR(SEARCH("正月",C105)))</formula>
    </cfRule>
    <cfRule type="containsText" dxfId="1355" priority="163" text="夏休">
      <formula>NOT(ISERROR(SEARCH("夏休",C105)))</formula>
    </cfRule>
  </conditionalFormatting>
  <conditionalFormatting sqref="C104:AD105">
    <cfRule type="containsText" dxfId="1354" priority="160" text="中止">
      <formula>NOT(ISERROR(SEARCH("中止",C104)))</formula>
    </cfRule>
    <cfRule type="containsText" dxfId="1353" priority="161" text="休日">
      <formula>NOT(ISERROR(SEARCH("休日",C104)))</formula>
    </cfRule>
  </conditionalFormatting>
  <conditionalFormatting sqref="C110:AD110">
    <cfRule type="containsText" dxfId="1352" priority="158" text="正月">
      <formula>NOT(ISERROR(SEARCH("正月",C110)))</formula>
    </cfRule>
    <cfRule type="containsText" dxfId="1351" priority="159" text="夏休">
      <formula>NOT(ISERROR(SEARCH("夏休",C110)))</formula>
    </cfRule>
  </conditionalFormatting>
  <conditionalFormatting sqref="C111:AD111">
    <cfRule type="containsText" dxfId="1350" priority="156" text="正月">
      <formula>NOT(ISERROR(SEARCH("正月",C111)))</formula>
    </cfRule>
    <cfRule type="containsText" dxfId="1349" priority="157" text="夏休">
      <formula>NOT(ISERROR(SEARCH("夏休",C111)))</formula>
    </cfRule>
  </conditionalFormatting>
  <conditionalFormatting sqref="C110:AD111">
    <cfRule type="containsText" dxfId="1348" priority="154" text="中止">
      <formula>NOT(ISERROR(SEARCH("中止",C110)))</formula>
    </cfRule>
    <cfRule type="containsText" dxfId="1347" priority="155" text="休日">
      <formula>NOT(ISERROR(SEARCH("休日",C110)))</formula>
    </cfRule>
  </conditionalFormatting>
  <conditionalFormatting sqref="C116:AD116">
    <cfRule type="containsText" dxfId="1346" priority="152" text="正月">
      <formula>NOT(ISERROR(SEARCH("正月",C116)))</formula>
    </cfRule>
    <cfRule type="containsText" dxfId="1345" priority="153" text="夏休">
      <formula>NOT(ISERROR(SEARCH("夏休",C116)))</formula>
    </cfRule>
  </conditionalFormatting>
  <conditionalFormatting sqref="C117:AD117">
    <cfRule type="containsText" dxfId="1344" priority="150" text="正月">
      <formula>NOT(ISERROR(SEARCH("正月",C117)))</formula>
    </cfRule>
    <cfRule type="containsText" dxfId="1343" priority="151" text="夏休">
      <formula>NOT(ISERROR(SEARCH("夏休",C117)))</formula>
    </cfRule>
  </conditionalFormatting>
  <conditionalFormatting sqref="C116:AD117">
    <cfRule type="containsText" dxfId="1342" priority="148" text="中止">
      <formula>NOT(ISERROR(SEARCH("中止",C116)))</formula>
    </cfRule>
    <cfRule type="containsText" dxfId="1341" priority="149" text="休日">
      <formula>NOT(ISERROR(SEARCH("休日",C116)))</formula>
    </cfRule>
  </conditionalFormatting>
  <conditionalFormatting sqref="C122:AD122">
    <cfRule type="containsText" dxfId="1340" priority="146" text="正月">
      <formula>NOT(ISERROR(SEARCH("正月",C122)))</formula>
    </cfRule>
    <cfRule type="containsText" dxfId="1339" priority="147" text="夏休">
      <formula>NOT(ISERROR(SEARCH("夏休",C122)))</formula>
    </cfRule>
  </conditionalFormatting>
  <conditionalFormatting sqref="C123:AD123">
    <cfRule type="containsText" dxfId="1338" priority="144" text="正月">
      <formula>NOT(ISERROR(SEARCH("正月",C123)))</formula>
    </cfRule>
    <cfRule type="containsText" dxfId="1337" priority="145" text="夏休">
      <formula>NOT(ISERROR(SEARCH("夏休",C123)))</formula>
    </cfRule>
  </conditionalFormatting>
  <conditionalFormatting sqref="C122:AD123">
    <cfRule type="containsText" dxfId="1336" priority="142" text="中止">
      <formula>NOT(ISERROR(SEARCH("中止",C122)))</formula>
    </cfRule>
    <cfRule type="containsText" dxfId="1335" priority="143" text="休日">
      <formula>NOT(ISERROR(SEARCH("休日",C122)))</formula>
    </cfRule>
  </conditionalFormatting>
  <conditionalFormatting sqref="C128:AD128">
    <cfRule type="containsText" dxfId="1334" priority="140" text="正月">
      <formula>NOT(ISERROR(SEARCH("正月",C128)))</formula>
    </cfRule>
    <cfRule type="containsText" dxfId="1333" priority="141" text="夏休">
      <formula>NOT(ISERROR(SEARCH("夏休",C128)))</formula>
    </cfRule>
  </conditionalFormatting>
  <conditionalFormatting sqref="C129:AD129">
    <cfRule type="containsText" dxfId="1332" priority="138" text="正月">
      <formula>NOT(ISERROR(SEARCH("正月",C129)))</formula>
    </cfRule>
    <cfRule type="containsText" dxfId="1331" priority="139" text="夏休">
      <formula>NOT(ISERROR(SEARCH("夏休",C129)))</formula>
    </cfRule>
  </conditionalFormatting>
  <conditionalFormatting sqref="C128:AD129">
    <cfRule type="containsText" dxfId="1330" priority="136" text="中止">
      <formula>NOT(ISERROR(SEARCH("中止",C128)))</formula>
    </cfRule>
    <cfRule type="containsText" dxfId="1329" priority="137" text="休日">
      <formula>NOT(ISERROR(SEARCH("休日",C128)))</formula>
    </cfRule>
  </conditionalFormatting>
  <conditionalFormatting sqref="C134:AD134">
    <cfRule type="containsText" dxfId="1328" priority="134" text="正月">
      <formula>NOT(ISERROR(SEARCH("正月",C134)))</formula>
    </cfRule>
    <cfRule type="containsText" dxfId="1327" priority="135" text="夏休">
      <formula>NOT(ISERROR(SEARCH("夏休",C134)))</formula>
    </cfRule>
  </conditionalFormatting>
  <conditionalFormatting sqref="C135:AD135">
    <cfRule type="containsText" dxfId="1326" priority="132" text="正月">
      <formula>NOT(ISERROR(SEARCH("正月",C135)))</formula>
    </cfRule>
    <cfRule type="containsText" dxfId="1325" priority="133" text="夏休">
      <formula>NOT(ISERROR(SEARCH("夏休",C135)))</formula>
    </cfRule>
  </conditionalFormatting>
  <conditionalFormatting sqref="C134:AD135">
    <cfRule type="containsText" dxfId="1324" priority="130" text="中止">
      <formula>NOT(ISERROR(SEARCH("中止",C134)))</formula>
    </cfRule>
    <cfRule type="containsText" dxfId="1323" priority="131" text="休日">
      <formula>NOT(ISERROR(SEARCH("休日",C134)))</formula>
    </cfRule>
  </conditionalFormatting>
  <conditionalFormatting sqref="AJ26:AJ27">
    <cfRule type="containsText" dxfId="1322" priority="129" text="未達成">
      <formula>NOT(ISERROR(SEARCH("未達成",AJ26)))</formula>
    </cfRule>
  </conditionalFormatting>
  <conditionalFormatting sqref="AG26:AG27">
    <cfRule type="containsText" dxfId="1321" priority="128" text="休暇不足">
      <formula>NOT(ISERROR(SEARCH("休暇不足",AG26)))</formula>
    </cfRule>
  </conditionalFormatting>
  <conditionalFormatting sqref="AJ32:AJ33">
    <cfRule type="containsText" dxfId="1320" priority="127" text="未達成">
      <formula>NOT(ISERROR(SEARCH("未達成",AJ32)))</formula>
    </cfRule>
  </conditionalFormatting>
  <conditionalFormatting sqref="AG32:AG33">
    <cfRule type="containsText" dxfId="1319" priority="126" text="休暇不足">
      <formula>NOT(ISERROR(SEARCH("休暇不足",AG32)))</formula>
    </cfRule>
  </conditionalFormatting>
  <conditionalFormatting sqref="AJ38:AJ39">
    <cfRule type="containsText" dxfId="1318" priority="125" text="未達成">
      <formula>NOT(ISERROR(SEARCH("未達成",AJ38)))</formula>
    </cfRule>
  </conditionalFormatting>
  <conditionalFormatting sqref="AG38:AG39">
    <cfRule type="containsText" dxfId="1317" priority="124" text="休暇不足">
      <formula>NOT(ISERROR(SEARCH("休暇不足",AG38)))</formula>
    </cfRule>
  </conditionalFormatting>
  <conditionalFormatting sqref="AJ44:AJ45">
    <cfRule type="containsText" dxfId="1316" priority="123" text="未達成">
      <formula>NOT(ISERROR(SEARCH("未達成",AJ44)))</formula>
    </cfRule>
  </conditionalFormatting>
  <conditionalFormatting sqref="AG44:AG45">
    <cfRule type="containsText" dxfId="1315" priority="122" text="休暇不足">
      <formula>NOT(ISERROR(SEARCH("休暇不足",AG44)))</formula>
    </cfRule>
  </conditionalFormatting>
  <conditionalFormatting sqref="AJ50:AJ51">
    <cfRule type="containsText" dxfId="1314" priority="121" text="未達成">
      <formula>NOT(ISERROR(SEARCH("未達成",AJ50)))</formula>
    </cfRule>
  </conditionalFormatting>
  <conditionalFormatting sqref="AG50:AG51">
    <cfRule type="containsText" dxfId="1313" priority="120" text="休暇不足">
      <formula>NOT(ISERROR(SEARCH("休暇不足",AG50)))</formula>
    </cfRule>
  </conditionalFormatting>
  <conditionalFormatting sqref="AJ56:AJ57">
    <cfRule type="containsText" dxfId="1312" priority="119" text="未達成">
      <formula>NOT(ISERROR(SEARCH("未達成",AJ56)))</formula>
    </cfRule>
  </conditionalFormatting>
  <conditionalFormatting sqref="AG56:AG57">
    <cfRule type="containsText" dxfId="1311" priority="118" text="休暇不足">
      <formula>NOT(ISERROR(SEARCH("休暇不足",AG56)))</formula>
    </cfRule>
  </conditionalFormatting>
  <conditionalFormatting sqref="AJ62:AJ63">
    <cfRule type="containsText" dxfId="1310" priority="117" text="未達成">
      <formula>NOT(ISERROR(SEARCH("未達成",AJ62)))</formula>
    </cfRule>
  </conditionalFormatting>
  <conditionalFormatting sqref="AG62:AG63">
    <cfRule type="containsText" dxfId="1309" priority="116" text="休暇不足">
      <formula>NOT(ISERROR(SEARCH("休暇不足",AG62)))</formula>
    </cfRule>
  </conditionalFormatting>
  <conditionalFormatting sqref="AJ68:AJ69">
    <cfRule type="containsText" dxfId="1308" priority="115" text="未達成">
      <formula>NOT(ISERROR(SEARCH("未達成",AJ68)))</formula>
    </cfRule>
  </conditionalFormatting>
  <conditionalFormatting sqref="AG68:AG69">
    <cfRule type="containsText" dxfId="1307" priority="114" text="休暇不足">
      <formula>NOT(ISERROR(SEARCH("休暇不足",AG68)))</formula>
    </cfRule>
  </conditionalFormatting>
  <conditionalFormatting sqref="AJ74:AJ75">
    <cfRule type="containsText" dxfId="1306" priority="113" text="未達成">
      <formula>NOT(ISERROR(SEARCH("未達成",AJ74)))</formula>
    </cfRule>
  </conditionalFormatting>
  <conditionalFormatting sqref="AG74:AG75">
    <cfRule type="containsText" dxfId="1305" priority="112" text="休暇不足">
      <formula>NOT(ISERROR(SEARCH("休暇不足",AG74)))</formula>
    </cfRule>
  </conditionalFormatting>
  <conditionalFormatting sqref="AJ80:AJ81">
    <cfRule type="containsText" dxfId="1304" priority="111" text="未達成">
      <formula>NOT(ISERROR(SEARCH("未達成",AJ80)))</formula>
    </cfRule>
  </conditionalFormatting>
  <conditionalFormatting sqref="AG80:AG81">
    <cfRule type="containsText" dxfId="1303" priority="110" text="休暇不足">
      <formula>NOT(ISERROR(SEARCH("休暇不足",AG80)))</formula>
    </cfRule>
  </conditionalFormatting>
  <conditionalFormatting sqref="AJ86:AJ87">
    <cfRule type="containsText" dxfId="1302" priority="109" text="未達成">
      <formula>NOT(ISERROR(SEARCH("未達成",AJ86)))</formula>
    </cfRule>
  </conditionalFormatting>
  <conditionalFormatting sqref="AG86:AG87">
    <cfRule type="containsText" dxfId="1301" priority="108" text="休暇不足">
      <formula>NOT(ISERROR(SEARCH("休暇不足",AG86)))</formula>
    </cfRule>
  </conditionalFormatting>
  <conditionalFormatting sqref="AJ92:AJ93">
    <cfRule type="containsText" dxfId="1300" priority="107" text="未達成">
      <formula>NOT(ISERROR(SEARCH("未達成",AJ92)))</formula>
    </cfRule>
  </conditionalFormatting>
  <conditionalFormatting sqref="AG92:AG93">
    <cfRule type="containsText" dxfId="1299" priority="106" text="休暇不足">
      <formula>NOT(ISERROR(SEARCH("休暇不足",AG92)))</formula>
    </cfRule>
  </conditionalFormatting>
  <conditionalFormatting sqref="AJ98:AJ99">
    <cfRule type="containsText" dxfId="1298" priority="105" text="未達成">
      <formula>NOT(ISERROR(SEARCH("未達成",AJ98)))</formula>
    </cfRule>
  </conditionalFormatting>
  <conditionalFormatting sqref="AG98:AG99">
    <cfRule type="containsText" dxfId="1297" priority="104" text="休暇不足">
      <formula>NOT(ISERROR(SEARCH("休暇不足",AG98)))</formula>
    </cfRule>
  </conditionalFormatting>
  <conditionalFormatting sqref="AJ104:AJ105">
    <cfRule type="containsText" dxfId="1296" priority="103" text="未達成">
      <formula>NOT(ISERROR(SEARCH("未達成",AJ104)))</formula>
    </cfRule>
  </conditionalFormatting>
  <conditionalFormatting sqref="AG104:AG105">
    <cfRule type="containsText" dxfId="1295" priority="102" text="休暇不足">
      <formula>NOT(ISERROR(SEARCH("休暇不足",AG104)))</formula>
    </cfRule>
  </conditionalFormatting>
  <conditionalFormatting sqref="AJ110:AJ111">
    <cfRule type="containsText" dxfId="1294" priority="101" text="未達成">
      <formula>NOT(ISERROR(SEARCH("未達成",AJ110)))</formula>
    </cfRule>
  </conditionalFormatting>
  <conditionalFormatting sqref="AG110:AG111">
    <cfRule type="containsText" dxfId="1293" priority="100" text="休暇不足">
      <formula>NOT(ISERROR(SEARCH("休暇不足",AG110)))</formula>
    </cfRule>
  </conditionalFormatting>
  <conditionalFormatting sqref="AJ116:AJ117">
    <cfRule type="containsText" dxfId="1292" priority="99" text="未達成">
      <formula>NOT(ISERROR(SEARCH("未達成",AJ116)))</formula>
    </cfRule>
  </conditionalFormatting>
  <conditionalFormatting sqref="AG116:AG117">
    <cfRule type="containsText" dxfId="1291" priority="98" text="休暇不足">
      <formula>NOT(ISERROR(SEARCH("休暇不足",AG116)))</formula>
    </cfRule>
  </conditionalFormatting>
  <conditionalFormatting sqref="AJ122:AJ123">
    <cfRule type="containsText" dxfId="1290" priority="97" text="未達成">
      <formula>NOT(ISERROR(SEARCH("未達成",AJ122)))</formula>
    </cfRule>
  </conditionalFormatting>
  <conditionalFormatting sqref="AG122:AG123">
    <cfRule type="containsText" dxfId="1289" priority="96" text="休暇不足">
      <formula>NOT(ISERROR(SEARCH("休暇不足",AG122)))</formula>
    </cfRule>
  </conditionalFormatting>
  <conditionalFormatting sqref="AJ128:AJ129">
    <cfRule type="containsText" dxfId="1288" priority="95" text="未達成">
      <formula>NOT(ISERROR(SEARCH("未達成",AJ128)))</formula>
    </cfRule>
  </conditionalFormatting>
  <conditionalFormatting sqref="AG128:AG129">
    <cfRule type="containsText" dxfId="1287" priority="94" text="休暇不足">
      <formula>NOT(ISERROR(SEARCH("休暇不足",AG128)))</formula>
    </cfRule>
  </conditionalFormatting>
  <conditionalFormatting sqref="AJ134:AJ135">
    <cfRule type="containsText" dxfId="1286" priority="93" text="未達成">
      <formula>NOT(ISERROR(SEARCH("未達成",AJ134)))</formula>
    </cfRule>
  </conditionalFormatting>
  <conditionalFormatting sqref="AG134:AG135">
    <cfRule type="containsText" dxfId="1285" priority="92" text="休暇不足">
      <formula>NOT(ISERROR(SEARCH("休暇不足",AG134)))</formula>
    </cfRule>
  </conditionalFormatting>
  <conditionalFormatting sqref="AH9 AH11">
    <cfRule type="containsText" dxfId="1284" priority="90" text="未達成">
      <formula>NOT(ISERROR(SEARCH("未達成",AH9)))</formula>
    </cfRule>
    <cfRule type="containsText" dxfId="1283" priority="91" text="達成">
      <formula>NOT(ISERROR(SEARCH("達成",AH9)))</formula>
    </cfRule>
  </conditionalFormatting>
  <conditionalFormatting sqref="V27:W27">
    <cfRule type="containsText" dxfId="1282" priority="68" text="正月">
      <formula>NOT(ISERROR(SEARCH("正月",V27)))</formula>
    </cfRule>
    <cfRule type="containsText" dxfId="1281" priority="69" text="夏休">
      <formula>NOT(ISERROR(SEARCH("夏休",V27)))</formula>
    </cfRule>
  </conditionalFormatting>
  <conditionalFormatting sqref="V27:W27">
    <cfRule type="containsText" dxfId="1280" priority="66" text="中止">
      <formula>NOT(ISERROR(SEARCH("中止",V27)))</formula>
    </cfRule>
    <cfRule type="containsText" dxfId="1279" priority="67" text="休">
      <formula>NOT(ISERROR(SEARCH("休",V27)))</formula>
    </cfRule>
  </conditionalFormatting>
  <conditionalFormatting sqref="AD26">
    <cfRule type="containsText" dxfId="1278" priority="64" text="正月">
      <formula>NOT(ISERROR(SEARCH("正月",AD26)))</formula>
    </cfRule>
    <cfRule type="containsText" dxfId="1277" priority="65" text="夏休">
      <formula>NOT(ISERROR(SEARCH("夏休",AD26)))</formula>
    </cfRule>
  </conditionalFormatting>
  <conditionalFormatting sqref="AC27:AD27">
    <cfRule type="containsText" dxfId="1276" priority="62" text="正月">
      <formula>NOT(ISERROR(SEARCH("正月",AC27)))</formula>
    </cfRule>
    <cfRule type="containsText" dxfId="1275" priority="63" text="夏休">
      <formula>NOT(ISERROR(SEARCH("夏休",AC27)))</formula>
    </cfRule>
  </conditionalFormatting>
  <conditionalFormatting sqref="AC27:AD27 AD26">
    <cfRule type="containsText" dxfId="1274" priority="60" text="中止">
      <formula>NOT(ISERROR(SEARCH("中止",AC26)))</formula>
    </cfRule>
    <cfRule type="containsText" dxfId="1273" priority="61" text="休">
      <formula>NOT(ISERROR(SEARCH("休",AC26)))</formula>
    </cfRule>
  </conditionalFormatting>
  <conditionalFormatting sqref="H32:I32">
    <cfRule type="containsText" dxfId="1272" priority="58" text="正月">
      <formula>NOT(ISERROR(SEARCH("正月",H32)))</formula>
    </cfRule>
    <cfRule type="containsText" dxfId="1271" priority="59" text="夏休">
      <formula>NOT(ISERROR(SEARCH("夏休",H32)))</formula>
    </cfRule>
  </conditionalFormatting>
  <conditionalFormatting sqref="H33:I33">
    <cfRule type="containsText" dxfId="1270" priority="56" text="正月">
      <formula>NOT(ISERROR(SEARCH("正月",H33)))</formula>
    </cfRule>
    <cfRule type="containsText" dxfId="1269" priority="57" text="夏休">
      <formula>NOT(ISERROR(SEARCH("夏休",H33)))</formula>
    </cfRule>
  </conditionalFormatting>
  <conditionalFormatting sqref="H32:I33">
    <cfRule type="containsText" dxfId="1268" priority="54" text="中止">
      <formula>NOT(ISERROR(SEARCH("中止",H32)))</formula>
    </cfRule>
    <cfRule type="containsText" dxfId="1267" priority="55" text="休">
      <formula>NOT(ISERROR(SEARCH("休",H32)))</formula>
    </cfRule>
  </conditionalFormatting>
  <conditionalFormatting sqref="O32:P32">
    <cfRule type="containsText" dxfId="1266" priority="52" text="正月">
      <formula>NOT(ISERROR(SEARCH("正月",O32)))</formula>
    </cfRule>
    <cfRule type="containsText" dxfId="1265" priority="53" text="夏休">
      <formula>NOT(ISERROR(SEARCH("夏休",O32)))</formula>
    </cfRule>
  </conditionalFormatting>
  <conditionalFormatting sqref="O33:P33">
    <cfRule type="containsText" dxfId="1264" priority="50" text="正月">
      <formula>NOT(ISERROR(SEARCH("正月",O33)))</formula>
    </cfRule>
    <cfRule type="containsText" dxfId="1263" priority="51" text="夏休">
      <formula>NOT(ISERROR(SEARCH("夏休",O33)))</formula>
    </cfRule>
  </conditionalFormatting>
  <conditionalFormatting sqref="O32:P33">
    <cfRule type="containsText" dxfId="1262" priority="48" text="中止">
      <formula>NOT(ISERROR(SEARCH("中止",O32)))</formula>
    </cfRule>
    <cfRule type="containsText" dxfId="1261" priority="49" text="休">
      <formula>NOT(ISERROR(SEARCH("休",O32)))</formula>
    </cfRule>
  </conditionalFormatting>
  <conditionalFormatting sqref="V32">
    <cfRule type="containsText" dxfId="1260" priority="46" text="正月">
      <formula>NOT(ISERROR(SEARCH("正月",V32)))</formula>
    </cfRule>
    <cfRule type="containsText" dxfId="1259" priority="47" text="夏休">
      <formula>NOT(ISERROR(SEARCH("夏休",V32)))</formula>
    </cfRule>
  </conditionalFormatting>
  <conditionalFormatting sqref="V33">
    <cfRule type="containsText" dxfId="1258" priority="44" text="正月">
      <formula>NOT(ISERROR(SEARCH("正月",V33)))</formula>
    </cfRule>
    <cfRule type="containsText" dxfId="1257" priority="45" text="夏休">
      <formula>NOT(ISERROR(SEARCH("夏休",V33)))</formula>
    </cfRule>
  </conditionalFormatting>
  <conditionalFormatting sqref="V32:V33">
    <cfRule type="containsText" dxfId="1256" priority="42" text="中止">
      <formula>NOT(ISERROR(SEARCH("中止",V32)))</formula>
    </cfRule>
    <cfRule type="containsText" dxfId="1255" priority="43" text="休">
      <formula>NOT(ISERROR(SEARCH("休",V32)))</formula>
    </cfRule>
  </conditionalFormatting>
  <conditionalFormatting sqref="W32:X32">
    <cfRule type="containsText" dxfId="1254" priority="40" text="正月">
      <formula>NOT(ISERROR(SEARCH("正月",W32)))</formula>
    </cfRule>
    <cfRule type="containsText" dxfId="1253" priority="41" text="夏休">
      <formula>NOT(ISERROR(SEARCH("夏休",W32)))</formula>
    </cfRule>
  </conditionalFormatting>
  <conditionalFormatting sqref="W33:X33">
    <cfRule type="containsText" dxfId="1252" priority="38" text="正月">
      <formula>NOT(ISERROR(SEARCH("正月",W33)))</formula>
    </cfRule>
    <cfRule type="containsText" dxfId="1251" priority="39" text="夏休">
      <formula>NOT(ISERROR(SEARCH("夏休",W33)))</formula>
    </cfRule>
  </conditionalFormatting>
  <conditionalFormatting sqref="W32:X33">
    <cfRule type="containsText" dxfId="1250" priority="36" text="中止">
      <formula>NOT(ISERROR(SEARCH("中止",W32)))</formula>
    </cfRule>
    <cfRule type="containsText" dxfId="1249" priority="37" text="休">
      <formula>NOT(ISERROR(SEARCH("休",W32)))</formula>
    </cfRule>
  </conditionalFormatting>
  <conditionalFormatting sqref="AC32:AD32">
    <cfRule type="containsText" dxfId="1248" priority="34" text="正月">
      <formula>NOT(ISERROR(SEARCH("正月",AC32)))</formula>
    </cfRule>
    <cfRule type="containsText" dxfId="1247" priority="35" text="夏休">
      <formula>NOT(ISERROR(SEARCH("夏休",AC32)))</formula>
    </cfRule>
  </conditionalFormatting>
  <conditionalFormatting sqref="AC33:AD33">
    <cfRule type="containsText" dxfId="1246" priority="32" text="正月">
      <formula>NOT(ISERROR(SEARCH("正月",AC33)))</formula>
    </cfRule>
    <cfRule type="containsText" dxfId="1245" priority="33" text="夏休">
      <formula>NOT(ISERROR(SEARCH("夏休",AC33)))</formula>
    </cfRule>
  </conditionalFormatting>
  <conditionalFormatting sqref="AC32:AD33">
    <cfRule type="containsText" dxfId="1244" priority="30" text="中止">
      <formula>NOT(ISERROR(SEARCH("中止",AC32)))</formula>
    </cfRule>
    <cfRule type="containsText" dxfId="1243" priority="31" text="休">
      <formula>NOT(ISERROR(SEARCH("休",AC32)))</formula>
    </cfRule>
  </conditionalFormatting>
  <conditionalFormatting sqref="H38:I38">
    <cfRule type="containsText" dxfId="1242" priority="28" text="正月">
      <formula>NOT(ISERROR(SEARCH("正月",H38)))</formula>
    </cfRule>
    <cfRule type="containsText" dxfId="1241" priority="29" text="夏休">
      <formula>NOT(ISERROR(SEARCH("夏休",H38)))</formula>
    </cfRule>
  </conditionalFormatting>
  <conditionalFormatting sqref="H39:I39">
    <cfRule type="containsText" dxfId="1240" priority="26" text="正月">
      <formula>NOT(ISERROR(SEARCH("正月",H39)))</formula>
    </cfRule>
    <cfRule type="containsText" dxfId="1239" priority="27" text="夏休">
      <formula>NOT(ISERROR(SEARCH("夏休",H39)))</formula>
    </cfRule>
  </conditionalFormatting>
  <conditionalFormatting sqref="H38:I39">
    <cfRule type="containsText" dxfId="1238" priority="24" text="中止">
      <formula>NOT(ISERROR(SEARCH("中止",H38)))</formula>
    </cfRule>
    <cfRule type="containsText" dxfId="1237" priority="25" text="休">
      <formula>NOT(ISERROR(SEARCH("休",H38)))</formula>
    </cfRule>
  </conditionalFormatting>
  <conditionalFormatting sqref="O38:P38">
    <cfRule type="containsText" dxfId="1236" priority="22" text="正月">
      <formula>NOT(ISERROR(SEARCH("正月",O38)))</formula>
    </cfRule>
    <cfRule type="containsText" dxfId="1235" priority="23" text="夏休">
      <formula>NOT(ISERROR(SEARCH("夏休",O38)))</formula>
    </cfRule>
  </conditionalFormatting>
  <conditionalFormatting sqref="O39:P39">
    <cfRule type="containsText" dxfId="1234" priority="20" text="正月">
      <formula>NOT(ISERROR(SEARCH("正月",O39)))</formula>
    </cfRule>
    <cfRule type="containsText" dxfId="1233" priority="21" text="夏休">
      <formula>NOT(ISERROR(SEARCH("夏休",O39)))</formula>
    </cfRule>
  </conditionalFormatting>
  <conditionalFormatting sqref="O38:P39">
    <cfRule type="containsText" dxfId="1232" priority="18" text="中止">
      <formula>NOT(ISERROR(SEARCH("中止",O38)))</formula>
    </cfRule>
    <cfRule type="containsText" dxfId="1231" priority="19" text="休">
      <formula>NOT(ISERROR(SEARCH("休",O38)))</formula>
    </cfRule>
  </conditionalFormatting>
  <conditionalFormatting sqref="C32:G32">
    <cfRule type="containsText" dxfId="1230" priority="16" text="正月">
      <formula>NOT(ISERROR(SEARCH("正月",C32)))</formula>
    </cfRule>
    <cfRule type="containsText" dxfId="1229" priority="17" text="夏休">
      <formula>NOT(ISERROR(SEARCH("夏休",C32)))</formula>
    </cfRule>
  </conditionalFormatting>
  <conditionalFormatting sqref="C33:G33">
    <cfRule type="containsText" dxfId="1228" priority="14" text="正月">
      <formula>NOT(ISERROR(SEARCH("正月",C33)))</formula>
    </cfRule>
    <cfRule type="containsText" dxfId="1227" priority="15" text="夏休">
      <formula>NOT(ISERROR(SEARCH("夏休",C33)))</formula>
    </cfRule>
  </conditionalFormatting>
  <conditionalFormatting sqref="C32:G33">
    <cfRule type="containsText" dxfId="1226" priority="12" text="中止">
      <formula>NOT(ISERROR(SEARCH("中止",C32)))</formula>
    </cfRule>
    <cfRule type="containsText" dxfId="1225" priority="13" text="休日">
      <formula>NOT(ISERROR(SEARCH("休日",C32)))</formula>
    </cfRule>
  </conditionalFormatting>
  <conditionalFormatting sqref="AE9:AG12">
    <cfRule type="expression" dxfId="1224" priority="8">
      <formula>AND($AG$20="対象外",COUNTIF(AG20:AG135,"クリア")&lt;1)</formula>
    </cfRule>
    <cfRule type="expression" dxfId="1223" priority="11">
      <formula>$AE$21=0</formula>
    </cfRule>
  </conditionalFormatting>
  <conditionalFormatting sqref="AH9:AJ12">
    <cfRule type="expression" dxfId="1222" priority="9">
      <formula>AND($AJ$20="対象外",COUNTIF(AJ20:AJ135,"達成")&lt;1)</formula>
    </cfRule>
    <cfRule type="expression" dxfId="1221" priority="10">
      <formula>$AH$21=0</formula>
    </cfRule>
  </conditionalFormatting>
  <conditionalFormatting sqref="AE11:AG12">
    <cfRule type="expression" dxfId="1220" priority="3">
      <formula>AND(COUNTA(C20:AD20)&gt;=7,$AG$20="対象外")</formula>
    </cfRule>
    <cfRule type="expression" dxfId="1219" priority="4">
      <formula>AND(COUNTA(C20:AD20)&gt;=7,$AG$20="休暇不足")</formula>
    </cfRule>
  </conditionalFormatting>
  <conditionalFormatting sqref="AH11:AJ12">
    <cfRule type="expression" dxfId="1218" priority="1">
      <formula>AND(COUNTA(C21:AD21)&gt;=7,$AJ$20="未達成")</formula>
    </cfRule>
    <cfRule type="expression" dxfId="1217" priority="2">
      <formula>AND(COUNTA(C21:AD21)&gt;=7,$AJ$20="対象外")</formula>
    </cfRule>
  </conditionalFormatting>
  <dataValidations count="3">
    <dataValidation type="list" allowBlank="1" showDropDown="0" showInputMessage="1" showErrorMessage="1" sqref="C129:AD129 C135:AD135 C33:AD33 C39:AD39 C45:AD45 C51:AD51 C57:AD57 C63:AD63 C69:AD69 C75:AD75 C27:AD27 C81:AD81 C87:AD87 C93:AD93 C99:AD99 C105:AD105 C111:AD111 C117:AD117 C123:AD123 C21:AD21">
      <formula1>$D$145:$D$150</formula1>
    </dataValidation>
    <dataValidation type="list" allowBlank="1" showDropDown="0" showInputMessage="1" showErrorMessage="1" sqref="C128:AD128 C74:AD74 C32:AD32 C38:AD38 C44:AD44 C50:AD50 C56:AD56 C62:AD62 C68:AD68 C26:AD26 C134:AD134 C80:AD80 C86:AD86 C92:AD92 C98:AD98 C104:AD104 C110:AD110 C116:AD116 C122:AD122 C20:AD20">
      <formula1>$C$145:$C$150</formula1>
    </dataValidation>
    <dataValidation type="list" allowBlank="1" showDropDown="0" showInputMessage="1" showErrorMessage="1" sqref="D3">
      <formula1>$J$146:$J$154</formula1>
    </dataValidation>
  </dataValidations>
  <pageMargins left="0.7" right="0.51181102362204722" top="0.59055118110236215" bottom="0.19685039370078738" header="0.3" footer="0.3"/>
  <pageSetup paperSize="9" scale="36" fitToWidth="1" fitToHeight="3" orientation="portrait" usePrinterDefaults="1" r:id="rId1"/>
  <rowBreaks count="3" manualBreakCount="3">
    <brk id="63" max="35" man="1"/>
    <brk id="111" max="35" man="1"/>
    <brk id="14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7">
    <tabColor rgb="FF86BFE7"/>
  </sheetPr>
  <dimension ref="A1:BA415"/>
  <sheetViews>
    <sheetView showGridLines="0" showZeros="0" view="pageBreakPreview" zoomScale="60" zoomScaleNormal="70" workbookViewId="0">
      <pane xSplit="1" ySplit="15" topLeftCell="B16" activePane="bottomRight" state="frozen"/>
      <selection pane="topRight"/>
      <selection pane="bottomLeft"/>
      <selection pane="bottomRight" activeCell="N10" sqref="N10"/>
    </sheetView>
  </sheetViews>
  <sheetFormatPr defaultColWidth="9" defaultRowHeight="13.5"/>
  <cols>
    <col min="1" max="2" width="6.75" style="4" customWidth="1"/>
    <col min="3" max="3" width="7.25" style="5" customWidth="1"/>
    <col min="4" max="4" width="6.625" style="5" customWidth="1"/>
    <col min="5" max="31" width="6.625" style="4" customWidth="1"/>
    <col min="32" max="37" width="6.75" style="4" customWidth="1"/>
    <col min="38" max="38" width="9" style="4"/>
    <col min="39" max="50" width="9" style="4" hidden="1" customWidth="1"/>
    <col min="51" max="16384" width="9" style="4"/>
  </cols>
  <sheetData>
    <row r="1" spans="1:43" ht="34.5" customHeight="1">
      <c r="A1" s="8" t="s">
        <v>81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V1" s="103" t="s">
        <v>93</v>
      </c>
      <c r="W1" s="107"/>
      <c r="X1" s="110"/>
      <c r="Z1" s="116"/>
      <c r="AA1" s="116"/>
      <c r="AB1" s="116"/>
      <c r="AC1" s="116"/>
      <c r="AD1" s="116"/>
      <c r="AE1" s="116"/>
      <c r="AF1" s="116"/>
      <c r="AG1" s="10"/>
      <c r="AH1" s="10"/>
      <c r="AI1" s="171" t="s">
        <v>78</v>
      </c>
      <c r="AJ1" s="185"/>
      <c r="AK1" s="202"/>
    </row>
    <row r="2" spans="1:43" ht="5.2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203"/>
      <c r="AE2" s="203"/>
      <c r="AF2" s="203"/>
      <c r="AG2" s="203"/>
      <c r="AH2" s="203"/>
      <c r="AI2" s="203"/>
      <c r="AJ2" s="203"/>
      <c r="AK2" s="203"/>
    </row>
    <row r="3" spans="1:43" ht="9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204"/>
    </row>
    <row r="4" spans="1:43" ht="16.5" customHeight="1">
      <c r="A4" s="9"/>
      <c r="B4" s="9"/>
      <c r="C4" s="22"/>
      <c r="D4" s="41"/>
      <c r="E4" s="65" t="s">
        <v>34</v>
      </c>
      <c r="F4" s="71"/>
      <c r="G4" s="71"/>
      <c r="H4" s="284">
        <v>45383</v>
      </c>
      <c r="I4" s="284"/>
      <c r="J4" s="284"/>
      <c r="K4" s="284"/>
      <c r="L4" s="300"/>
      <c r="M4" s="92" t="s">
        <v>30</v>
      </c>
      <c r="N4" s="93"/>
      <c r="O4" s="65" t="s">
        <v>41</v>
      </c>
      <c r="P4" s="71"/>
      <c r="Q4" s="71"/>
      <c r="R4" s="284">
        <v>45717</v>
      </c>
      <c r="S4" s="284"/>
      <c r="T4" s="284"/>
      <c r="U4" s="284"/>
      <c r="V4" s="300"/>
      <c r="W4" s="9"/>
      <c r="X4" s="10"/>
    </row>
    <row r="5" spans="1:43" ht="29.25" customHeight="1">
      <c r="C5" s="22"/>
      <c r="D5" s="44"/>
      <c r="E5" s="66"/>
      <c r="F5" s="72"/>
      <c r="G5" s="72"/>
      <c r="H5" s="285"/>
      <c r="I5" s="285"/>
      <c r="J5" s="285"/>
      <c r="K5" s="285"/>
      <c r="L5" s="301"/>
      <c r="M5" s="92"/>
      <c r="N5" s="93"/>
      <c r="O5" s="66"/>
      <c r="P5" s="72"/>
      <c r="Q5" s="72"/>
      <c r="R5" s="285"/>
      <c r="S5" s="285"/>
      <c r="T5" s="285"/>
      <c r="U5" s="285"/>
      <c r="V5" s="301"/>
      <c r="W5" s="98"/>
      <c r="X5" s="10"/>
      <c r="AA5" s="315" t="s">
        <v>94</v>
      </c>
      <c r="AB5" s="315"/>
      <c r="AC5" s="315"/>
      <c r="AD5" s="315"/>
      <c r="AE5" s="315"/>
    </row>
    <row r="6" spans="1:43" ht="3" customHeight="1">
      <c r="C6" s="9"/>
      <c r="D6" s="9"/>
      <c r="E6" s="9"/>
      <c r="F6" s="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108"/>
    </row>
    <row r="7" spans="1:43" ht="15.75" customHeight="1">
      <c r="B7" s="229" t="s">
        <v>15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309"/>
      <c r="O7" s="310"/>
      <c r="P7" s="99"/>
      <c r="Q7" s="99"/>
      <c r="R7" s="9"/>
      <c r="S7" s="9"/>
      <c r="T7" s="9"/>
      <c r="U7" s="9"/>
      <c r="V7" s="9"/>
      <c r="W7" s="9"/>
      <c r="X7" s="108"/>
      <c r="AA7" s="316" t="s">
        <v>95</v>
      </c>
      <c r="AB7" s="324"/>
      <c r="AC7" s="324"/>
      <c r="AD7" s="324"/>
      <c r="AE7" s="336"/>
      <c r="AF7" s="350" t="s">
        <v>49</v>
      </c>
      <c r="AG7" s="357"/>
      <c r="AH7" s="363"/>
      <c r="AI7" s="375" t="s">
        <v>51</v>
      </c>
      <c r="AJ7" s="388"/>
      <c r="AK7" s="392"/>
    </row>
    <row r="8" spans="1:43" ht="15.75" customHeight="1">
      <c r="A8" s="97"/>
      <c r="B8" s="230" t="s">
        <v>42</v>
      </c>
      <c r="C8" s="243"/>
      <c r="D8" s="243"/>
      <c r="E8" s="275"/>
      <c r="F8" s="230" t="s">
        <v>59</v>
      </c>
      <c r="G8" s="243"/>
      <c r="H8" s="243"/>
      <c r="I8" s="243"/>
      <c r="J8" s="243"/>
      <c r="K8" s="243"/>
      <c r="L8" s="243"/>
      <c r="M8" s="243"/>
      <c r="N8" s="275"/>
      <c r="O8" s="310"/>
      <c r="P8" s="9"/>
      <c r="Q8" s="9"/>
      <c r="R8" s="9"/>
      <c r="S8" s="9"/>
      <c r="T8" s="9"/>
      <c r="U8" s="9"/>
      <c r="V8" s="9"/>
      <c r="W8" s="9"/>
      <c r="X8" s="313"/>
      <c r="AA8" s="317"/>
      <c r="AB8" s="325"/>
      <c r="AC8" s="325"/>
      <c r="AD8" s="325"/>
      <c r="AE8" s="337"/>
      <c r="AF8" s="351"/>
      <c r="AG8" s="358"/>
      <c r="AH8" s="364"/>
      <c r="AI8" s="376"/>
      <c r="AJ8" s="389"/>
      <c r="AK8" s="393"/>
    </row>
    <row r="9" spans="1:43" ht="15.75" customHeight="1">
      <c r="A9" s="9"/>
      <c r="B9" s="26" t="s">
        <v>44</v>
      </c>
      <c r="C9" s="47" t="s">
        <v>14</v>
      </c>
      <c r="D9" s="67" t="s">
        <v>7</v>
      </c>
      <c r="E9" s="74"/>
      <c r="F9" s="78" t="s">
        <v>53</v>
      </c>
      <c r="G9" s="48" t="s">
        <v>14</v>
      </c>
      <c r="H9" s="68" t="s">
        <v>62</v>
      </c>
      <c r="I9" s="68"/>
      <c r="J9" s="68"/>
      <c r="K9" s="68"/>
      <c r="L9" s="68"/>
      <c r="M9" s="68"/>
      <c r="N9" s="75"/>
      <c r="W9" s="9"/>
      <c r="X9" s="313"/>
      <c r="AA9" s="318" t="s">
        <v>96</v>
      </c>
      <c r="AB9" s="326"/>
      <c r="AC9" s="326"/>
      <c r="AD9" s="326"/>
      <c r="AE9" s="338"/>
      <c r="AF9" s="352" t="str">
        <f>IF(AF21+AF23+AF25+AF27+AF29+AF31&gt;=0,IF(COUNTIF(AH20:AH335,"休暇不足")&gt;=1,"休暇不足",IF(COUNTIF(AH20:AH335,"クリア")=0,"","クリア")),0)</f>
        <v/>
      </c>
      <c r="AG9" s="359"/>
      <c r="AH9" s="365"/>
      <c r="AI9" s="377" t="str">
        <f>IF(AI21+AI23+AI25+AI27+AI29+AI31&gt;=0,IF(COUNTIF(AK20:AK335,"未達成")&gt;=1,"未達成",IF(COUNTIF(AK20:AK335,"達成")=0,"","達成")),0)</f>
        <v/>
      </c>
      <c r="AJ9" s="390"/>
      <c r="AK9" s="394"/>
    </row>
    <row r="10" spans="1:43" ht="15.75" customHeight="1">
      <c r="A10" s="9"/>
      <c r="B10" s="27"/>
      <c r="C10" s="48"/>
      <c r="D10" s="68"/>
      <c r="E10" s="75"/>
      <c r="F10" s="78" t="s">
        <v>56</v>
      </c>
      <c r="G10" s="48" t="s">
        <v>14</v>
      </c>
      <c r="H10" s="68" t="s">
        <v>63</v>
      </c>
      <c r="I10" s="68"/>
      <c r="J10" s="68"/>
      <c r="K10" s="68"/>
      <c r="L10" s="68"/>
      <c r="M10" s="68"/>
      <c r="N10" s="75"/>
      <c r="W10" s="9"/>
      <c r="X10" s="313"/>
      <c r="Y10" s="313"/>
      <c r="AA10" s="318"/>
      <c r="AB10" s="326"/>
      <c r="AC10" s="326"/>
      <c r="AD10" s="326"/>
      <c r="AE10" s="338"/>
      <c r="AF10" s="352"/>
      <c r="AG10" s="359"/>
      <c r="AH10" s="365"/>
      <c r="AI10" s="377"/>
      <c r="AJ10" s="390"/>
      <c r="AK10" s="394"/>
    </row>
    <row r="11" spans="1:43" ht="15.75" customHeight="1">
      <c r="A11" s="9"/>
      <c r="B11" s="27" t="s">
        <v>25</v>
      </c>
      <c r="C11" s="48" t="s">
        <v>14</v>
      </c>
      <c r="D11" s="68" t="s">
        <v>25</v>
      </c>
      <c r="E11" s="75"/>
      <c r="F11" s="79" t="s">
        <v>12</v>
      </c>
      <c r="G11" s="48" t="s">
        <v>14</v>
      </c>
      <c r="H11" s="68" t="s">
        <v>50</v>
      </c>
      <c r="I11" s="68"/>
      <c r="J11" s="68"/>
      <c r="K11" s="68"/>
      <c r="L11" s="68"/>
      <c r="M11" s="68"/>
      <c r="N11" s="75"/>
      <c r="W11" s="9"/>
      <c r="X11" s="313"/>
      <c r="Y11" s="313"/>
      <c r="AA11" s="318" t="s">
        <v>97</v>
      </c>
      <c r="AB11" s="326"/>
      <c r="AC11" s="326"/>
      <c r="AD11" s="326"/>
      <c r="AE11" s="338"/>
      <c r="AF11" s="352">
        <f>IF(AF21+AF23+AF25+AF27+AF29+AF31&gt;=0,IF((COUNTIF(H343,"休暇不足")+COUNTIF(T343,"休暇不足")+COUNTIF(AF343,"休暇不足")+COUNTIF(H351,"休暇不足")+COUNTIF(T351,"休暇不足")+COUNTIF(AF351,"休暇不足"))&gt;=1,"休暇不足",IF((COUNTIF(H343,"クリア")+COUNTIF(T343,"クリア")+COUNTIF(AF343,"クリア")+COUNTIF(H351,"クリア")+COUNTIF(T351,"クリア")+COUNTIF(AF351,"クリア"))=0,0,"クリア")),0)</f>
        <v>0</v>
      </c>
      <c r="AG11" s="359"/>
      <c r="AH11" s="365"/>
      <c r="AI11" s="377">
        <f>IF(AI21+AI23+AI25+AI27+AI29+AI31&gt;=0,IF((COUNTIF(K343,"未達成")+COUNTIF(W343,"未達成")+COUNTIF(AI343,"未達成")+COUNTIF(K351,"未達成")+COUNTIF(W351,"未達成")+COUNTIF(AI351,"未達成"))&gt;=1,"未達成",IF((COUNTIF(K343,"達成")+COUNTIF(W343,"達成")+COUNTIF(AI343,"達成")+COUNTIF(K351,"達成")+COUNTIF(W351,"達成")+COUNTIF(AI351,"達成"))=0,0,"達成")),0)</f>
        <v>0</v>
      </c>
      <c r="AJ11" s="390"/>
      <c r="AK11" s="394"/>
    </row>
    <row r="12" spans="1:43" ht="15.75" customHeight="1">
      <c r="A12" s="9"/>
      <c r="B12" s="28"/>
      <c r="C12" s="49"/>
      <c r="D12" s="69"/>
      <c r="E12" s="76"/>
      <c r="F12" s="80"/>
      <c r="G12" s="49"/>
      <c r="H12" s="69" t="s">
        <v>17</v>
      </c>
      <c r="I12" s="69"/>
      <c r="J12" s="69"/>
      <c r="K12" s="69"/>
      <c r="L12" s="69"/>
      <c r="M12" s="69"/>
      <c r="N12" s="76"/>
      <c r="W12" s="9"/>
      <c r="X12" s="97"/>
      <c r="Y12" s="97"/>
      <c r="Z12" s="314"/>
      <c r="AA12" s="319"/>
      <c r="AB12" s="327"/>
      <c r="AC12" s="327"/>
      <c r="AD12" s="327"/>
      <c r="AE12" s="339"/>
      <c r="AF12" s="353"/>
      <c r="AG12" s="360"/>
      <c r="AH12" s="366"/>
      <c r="AI12" s="378"/>
      <c r="AJ12" s="391"/>
      <c r="AK12" s="395"/>
      <c r="AN12" s="215" t="str">
        <f>IFERROR(VLOOKUP(H4,[1]DAY!$A$2:$E$1096,4,0),0)</f>
        <v>月</v>
      </c>
    </row>
    <row r="13" spans="1:43" ht="24.75" customHeight="1">
      <c r="A13" s="97"/>
      <c r="B13" s="97"/>
      <c r="C13" s="9"/>
      <c r="D13" s="9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</row>
    <row r="14" spans="1:43" ht="29.25" customHeight="1">
      <c r="A14" s="12"/>
      <c r="B14" s="231"/>
      <c r="C14" s="30"/>
      <c r="D14" s="51" t="s">
        <v>52</v>
      </c>
      <c r="E14" s="51"/>
      <c r="F14" s="51"/>
      <c r="G14" s="51"/>
      <c r="H14" s="51"/>
      <c r="I14" s="51"/>
      <c r="J14" s="51"/>
      <c r="K14" s="51" t="s">
        <v>64</v>
      </c>
      <c r="L14" s="51"/>
      <c r="M14" s="51"/>
      <c r="N14" s="51"/>
      <c r="O14" s="51"/>
      <c r="P14" s="51"/>
      <c r="Q14" s="51"/>
      <c r="R14" s="51" t="s">
        <v>3</v>
      </c>
      <c r="S14" s="51"/>
      <c r="T14" s="51"/>
      <c r="U14" s="51"/>
      <c r="V14" s="51"/>
      <c r="W14" s="51"/>
      <c r="X14" s="51"/>
      <c r="Y14" s="51" t="s">
        <v>69</v>
      </c>
      <c r="Z14" s="51"/>
      <c r="AA14" s="51"/>
      <c r="AB14" s="51"/>
      <c r="AC14" s="51"/>
      <c r="AD14" s="51"/>
      <c r="AE14" s="132"/>
      <c r="AF14" s="354" t="s">
        <v>49</v>
      </c>
      <c r="AG14" s="162"/>
      <c r="AH14" s="178"/>
      <c r="AI14" s="196" t="s">
        <v>51</v>
      </c>
      <c r="AJ14" s="196"/>
      <c r="AK14" s="211"/>
    </row>
    <row r="15" spans="1:43" ht="29.25" customHeight="1">
      <c r="A15" s="13"/>
      <c r="B15" s="232"/>
      <c r="C15" s="31"/>
      <c r="D15" s="52">
        <v>1</v>
      </c>
      <c r="E15" s="52">
        <v>2</v>
      </c>
      <c r="F15" s="52">
        <v>3</v>
      </c>
      <c r="G15" s="52">
        <v>4</v>
      </c>
      <c r="H15" s="52">
        <v>5</v>
      </c>
      <c r="I15" s="52">
        <v>6</v>
      </c>
      <c r="J15" s="52">
        <v>7</v>
      </c>
      <c r="K15" s="52">
        <v>8</v>
      </c>
      <c r="L15" s="52">
        <v>9</v>
      </c>
      <c r="M15" s="52">
        <v>10</v>
      </c>
      <c r="N15" s="52">
        <v>11</v>
      </c>
      <c r="O15" s="52">
        <v>12</v>
      </c>
      <c r="P15" s="52">
        <v>13</v>
      </c>
      <c r="Q15" s="52">
        <v>14</v>
      </c>
      <c r="R15" s="52">
        <v>15</v>
      </c>
      <c r="S15" s="52">
        <v>16</v>
      </c>
      <c r="T15" s="52">
        <v>17</v>
      </c>
      <c r="U15" s="52">
        <v>18</v>
      </c>
      <c r="V15" s="52">
        <v>19</v>
      </c>
      <c r="W15" s="52">
        <v>20</v>
      </c>
      <c r="X15" s="52">
        <v>21</v>
      </c>
      <c r="Y15" s="52">
        <v>22</v>
      </c>
      <c r="Z15" s="52">
        <v>23</v>
      </c>
      <c r="AA15" s="52">
        <v>24</v>
      </c>
      <c r="AB15" s="52">
        <v>25</v>
      </c>
      <c r="AC15" s="52">
        <v>26</v>
      </c>
      <c r="AD15" s="52">
        <v>27</v>
      </c>
      <c r="AE15" s="133">
        <v>28</v>
      </c>
      <c r="AF15" s="144"/>
      <c r="AG15" s="163"/>
      <c r="AH15" s="179"/>
      <c r="AI15" s="197"/>
      <c r="AJ15" s="197"/>
      <c r="AK15" s="212"/>
      <c r="AN15" s="216">
        <f>R4+1</f>
        <v>45718</v>
      </c>
      <c r="AO15" s="219"/>
      <c r="AP15" s="221"/>
      <c r="AQ15" s="222"/>
    </row>
    <row r="16" spans="1:43" ht="27.75" customHeight="1">
      <c r="A16" s="14" t="s">
        <v>2</v>
      </c>
      <c r="B16" s="233" t="s">
        <v>31</v>
      </c>
      <c r="C16" s="244"/>
      <c r="D16" s="259">
        <f>IFERROR(VLOOKUP(D369,[1]DAY!$A$2:$E$3000,2,0),0)</f>
        <v>4</v>
      </c>
      <c r="E16" s="259">
        <f>IFERROR(VLOOKUP(E369,[1]DAY!$A$2:$E$3000,2,0),0)</f>
        <v>4</v>
      </c>
      <c r="F16" s="53">
        <f>IFERROR(VLOOKUP(F369,[1]DAY!$A$2:$E$3000,2,0),0)</f>
        <v>4</v>
      </c>
      <c r="G16" s="53">
        <f>IFERROR(VLOOKUP(G369,[1]DAY!$A$2:$E$3000,2,0),0)</f>
        <v>4</v>
      </c>
      <c r="H16" s="53">
        <f>IFERROR(VLOOKUP(H369,[1]DAY!$A$2:$E$3000,2,0),0)</f>
        <v>4</v>
      </c>
      <c r="I16" s="53">
        <f>IFERROR(VLOOKUP(I369,[1]DAY!$A$2:$E$3000,2,0),0)</f>
        <v>4</v>
      </c>
      <c r="J16" s="53">
        <f>IFERROR(VLOOKUP(J369,[1]DAY!$A$2:$E$3000,2,0),0)</f>
        <v>4</v>
      </c>
      <c r="K16" s="53">
        <f>IFERROR(VLOOKUP(K369,[1]DAY!$A$2:$E$3000,2,0),0)</f>
        <v>4</v>
      </c>
      <c r="L16" s="53">
        <f>IFERROR(VLOOKUP(L369,[1]DAY!$A$2:$E$3000,2,0),0)</f>
        <v>4</v>
      </c>
      <c r="M16" s="53">
        <f>IFERROR(VLOOKUP(M369,[1]DAY!$A$2:$E$3000,2,0),0)</f>
        <v>4</v>
      </c>
      <c r="N16" s="53">
        <f>IFERROR(VLOOKUP(N369,[1]DAY!$A$2:$E$3000,2,0),0)</f>
        <v>4</v>
      </c>
      <c r="O16" s="53">
        <f>IFERROR(VLOOKUP(O369,[1]DAY!$A$2:$E$3000,2,0),0)</f>
        <v>4</v>
      </c>
      <c r="P16" s="53">
        <f>IFERROR(VLOOKUP(P369,[1]DAY!$A$2:$E$3000,2,0),0)</f>
        <v>4</v>
      </c>
      <c r="Q16" s="53">
        <f>IFERROR(VLOOKUP(Q369,[1]DAY!$A$2:$E$3000,2,0),0)</f>
        <v>4</v>
      </c>
      <c r="R16" s="53">
        <f>IFERROR(VLOOKUP(R369,[1]DAY!$A$2:$E$3000,2,0),0)</f>
        <v>4</v>
      </c>
      <c r="S16" s="53">
        <f>IFERROR(VLOOKUP(S369,[1]DAY!$A$2:$E$3000,2,0),0)</f>
        <v>4</v>
      </c>
      <c r="T16" s="53">
        <f>IFERROR(VLOOKUP(T369,[1]DAY!$A$2:$E$3000,2,0),0)</f>
        <v>4</v>
      </c>
      <c r="U16" s="53">
        <f>IFERROR(VLOOKUP(U369,[1]DAY!$A$2:$E$3000,2,0),0)</f>
        <v>4</v>
      </c>
      <c r="V16" s="53">
        <f>IFERROR(VLOOKUP(V369,[1]DAY!$A$2:$E$3000,2,0),0)</f>
        <v>4</v>
      </c>
      <c r="W16" s="53">
        <f>IFERROR(VLOOKUP(W369,[1]DAY!$A$2:$E$3000,2,0),0)</f>
        <v>4</v>
      </c>
      <c r="X16" s="53">
        <f>IFERROR(VLOOKUP(X369,[1]DAY!$A$2:$E$3000,2,0),0)</f>
        <v>4</v>
      </c>
      <c r="Y16" s="53">
        <f>IFERROR(VLOOKUP(Y369,[1]DAY!$A$2:$E$3000,2,0),0)</f>
        <v>4</v>
      </c>
      <c r="Z16" s="53">
        <f>IFERROR(VLOOKUP(Z369,[1]DAY!$A$2:$E$3000,2,0),0)</f>
        <v>4</v>
      </c>
      <c r="AA16" s="53">
        <f>IFERROR(VLOOKUP(AA369,[1]DAY!$A$2:$E$3000,2,0),0)</f>
        <v>4</v>
      </c>
      <c r="AB16" s="53">
        <f>IFERROR(VLOOKUP(AB369,[1]DAY!$A$2:$E$3000,2,0),0)</f>
        <v>4</v>
      </c>
      <c r="AC16" s="53">
        <f>IFERROR(VLOOKUP(AC369,[1]DAY!$A$2:$E$3000,2,0),0)</f>
        <v>4</v>
      </c>
      <c r="AD16" s="53">
        <f>IFERROR(VLOOKUP(AD369,[1]DAY!$A$2:$E$3000,2,0),0)</f>
        <v>4</v>
      </c>
      <c r="AE16" s="53">
        <f>IFERROR(VLOOKUP(AE369,[1]DAY!$A$2:$E$3000,2,0),0)</f>
        <v>4</v>
      </c>
      <c r="AF16" s="145" t="s">
        <v>68</v>
      </c>
      <c r="AG16" s="164" t="s">
        <v>77</v>
      </c>
      <c r="AH16" s="367" t="s">
        <v>79</v>
      </c>
      <c r="AI16" s="379" t="s">
        <v>68</v>
      </c>
      <c r="AJ16" s="164" t="s">
        <v>80</v>
      </c>
      <c r="AK16" s="180" t="s">
        <v>79</v>
      </c>
    </row>
    <row r="17" spans="1:53" ht="27.75" customHeight="1">
      <c r="A17" s="15"/>
      <c r="B17" s="234" t="s">
        <v>45</v>
      </c>
      <c r="C17" s="245"/>
      <c r="D17" s="54">
        <f>IFERROR(VLOOKUP(D369,[1]DAY!$A$2:$E$3000,3,0),0)</f>
        <v>1</v>
      </c>
      <c r="E17" s="54">
        <f>IFERROR(VLOOKUP(E369,[1]DAY!$A$2:$E$3000,3,0),0)</f>
        <v>2</v>
      </c>
      <c r="F17" s="54">
        <f>IFERROR(VLOOKUP(F369,[1]DAY!$A$2:$E$3000,3,0),0)</f>
        <v>3</v>
      </c>
      <c r="G17" s="54">
        <f>IFERROR(VLOOKUP(G369,[1]DAY!$A$2:$E$3000,3,0),0)</f>
        <v>4</v>
      </c>
      <c r="H17" s="54">
        <f>IFERROR(VLOOKUP(H369,[1]DAY!$A$2:$E$3000,3,0),0)</f>
        <v>5</v>
      </c>
      <c r="I17" s="54">
        <f>IFERROR(VLOOKUP(I369,[1]DAY!$A$2:$E$3000,3,0),0)</f>
        <v>6</v>
      </c>
      <c r="J17" s="54">
        <f>IFERROR(VLOOKUP(J369,[1]DAY!$A$2:$E$3000,3,0),0)</f>
        <v>7</v>
      </c>
      <c r="K17" s="54">
        <f>IFERROR(VLOOKUP(K369,[1]DAY!$A$2:$E$3000,3,0),0)</f>
        <v>8</v>
      </c>
      <c r="L17" s="54">
        <f>IFERROR(VLOOKUP(L369,[1]DAY!$A$2:$E$3000,3,0),0)</f>
        <v>9</v>
      </c>
      <c r="M17" s="54">
        <f>IFERROR(VLOOKUP(M369,[1]DAY!$A$2:$E$3000,3,0),0)</f>
        <v>10</v>
      </c>
      <c r="N17" s="54">
        <f>IFERROR(VLOOKUP(N369,[1]DAY!$A$2:$E$3000,3,0),0)</f>
        <v>11</v>
      </c>
      <c r="O17" s="54">
        <f>IFERROR(VLOOKUP(O369,[1]DAY!$A$2:$E$3000,3,0),0)</f>
        <v>12</v>
      </c>
      <c r="P17" s="54">
        <f>IFERROR(VLOOKUP(P369,[1]DAY!$A$2:$E$3000,3,0),0)</f>
        <v>13</v>
      </c>
      <c r="Q17" s="54">
        <f>IFERROR(VLOOKUP(Q369,[1]DAY!$A$2:$E$3000,3,0),0)</f>
        <v>14</v>
      </c>
      <c r="R17" s="54">
        <f>IFERROR(VLOOKUP(R369,[1]DAY!$A$2:$E$3000,3,0),0)</f>
        <v>15</v>
      </c>
      <c r="S17" s="54">
        <f>IFERROR(VLOOKUP(S369,[1]DAY!$A$2:$E$3000,3,0),0)</f>
        <v>16</v>
      </c>
      <c r="T17" s="54">
        <f>IFERROR(VLOOKUP(T369,[1]DAY!$A$2:$E$3000,3,0),0)</f>
        <v>17</v>
      </c>
      <c r="U17" s="54">
        <f>IFERROR(VLOOKUP(U369,[1]DAY!$A$2:$E$3000,3,0),0)</f>
        <v>18</v>
      </c>
      <c r="V17" s="54">
        <f>IFERROR(VLOOKUP(V369,[1]DAY!$A$2:$E$3000,3,0),0)</f>
        <v>19</v>
      </c>
      <c r="W17" s="54">
        <f>IFERROR(VLOOKUP(W369,[1]DAY!$A$2:$E$3000,3,0),0)</f>
        <v>20</v>
      </c>
      <c r="X17" s="54">
        <f>IFERROR(VLOOKUP(X369,[1]DAY!$A$2:$E$3000,3,0),0)</f>
        <v>21</v>
      </c>
      <c r="Y17" s="54">
        <f>IFERROR(VLOOKUP(Y369,[1]DAY!$A$2:$E$3000,3,0),0)</f>
        <v>22</v>
      </c>
      <c r="Z17" s="54">
        <f>IFERROR(VLOOKUP(Z369,[1]DAY!$A$2:$E$3000,3,0),0)</f>
        <v>23</v>
      </c>
      <c r="AA17" s="54">
        <f>IFERROR(VLOOKUP(AA369,[1]DAY!$A$2:$E$3000,3,0),0)</f>
        <v>24</v>
      </c>
      <c r="AB17" s="54">
        <f>IFERROR(VLOOKUP(AB369,[1]DAY!$A$2:$E$3000,3,0),0)</f>
        <v>25</v>
      </c>
      <c r="AC17" s="54">
        <f>IFERROR(VLOOKUP(AC369,[1]DAY!$A$2:$E$3000,3,0),0)</f>
        <v>26</v>
      </c>
      <c r="AD17" s="54">
        <f>IFERROR(VLOOKUP(AD369,[1]DAY!$A$2:$E$3000,3,0),0)</f>
        <v>27</v>
      </c>
      <c r="AE17" s="134">
        <f>IFERROR(VLOOKUP(AE369,[1]DAY!$A$2:$E$3000,3,0),0)</f>
        <v>28</v>
      </c>
      <c r="AF17" s="146"/>
      <c r="AG17" s="165"/>
      <c r="AH17" s="368"/>
      <c r="AI17" s="380"/>
      <c r="AJ17" s="165"/>
      <c r="AK17" s="180"/>
      <c r="AN17" s="218"/>
      <c r="AO17" s="218"/>
      <c r="AR17" s="30">
        <f>IFERROR(VLOOKUP(AR370,[1]DAY!$A$2:$E$744,2,0),0)</f>
        <v>0</v>
      </c>
    </row>
    <row r="18" spans="1:53" s="5" customFormat="1" ht="27.75" customHeight="1">
      <c r="A18" s="15"/>
      <c r="B18" s="235" t="s">
        <v>46</v>
      </c>
      <c r="C18" s="246"/>
      <c r="D18" s="260" t="str">
        <f>IFERROR(VLOOKUP(D369,[1]DAY!$A$2:$E$3000,4,0),0)</f>
        <v>月</v>
      </c>
      <c r="E18" s="260" t="str">
        <f>IFERROR(VLOOKUP(E369,[1]DAY!$A$2:$E$3000,4,0),0)</f>
        <v>火</v>
      </c>
      <c r="F18" s="55" t="str">
        <f>IFERROR(VLOOKUP(F369,[1]DAY!$A$2:$E$3000,4,0),0)</f>
        <v>水</v>
      </c>
      <c r="G18" s="55" t="str">
        <f>IFERROR(VLOOKUP(G369,[1]DAY!$A$2:$E$3000,4,0),0)</f>
        <v>木</v>
      </c>
      <c r="H18" s="55" t="str">
        <f>IFERROR(VLOOKUP(H369,[1]DAY!$A$2:$E$3000,4,0),0)</f>
        <v>金</v>
      </c>
      <c r="I18" s="55" t="str">
        <f>IFERROR(VLOOKUP(I369,[1]DAY!$A$2:$E$3000,4,0),0)</f>
        <v>土</v>
      </c>
      <c r="J18" s="55" t="str">
        <f>IFERROR(VLOOKUP(J369,[1]DAY!$A$2:$E$3000,4,0),0)</f>
        <v>日</v>
      </c>
      <c r="K18" s="55" t="str">
        <f>IFERROR(VLOOKUP(K369,[1]DAY!$A$2:$E$3000,4,0),0)</f>
        <v>月</v>
      </c>
      <c r="L18" s="55" t="str">
        <f>IFERROR(VLOOKUP(L369,[1]DAY!$A$2:$E$3000,4,0),0)</f>
        <v>火</v>
      </c>
      <c r="M18" s="55" t="str">
        <f>IFERROR(VLOOKUP(M369,[1]DAY!$A$2:$E$3000,4,0),0)</f>
        <v>水</v>
      </c>
      <c r="N18" s="55" t="str">
        <f>IFERROR(VLOOKUP(N369,[1]DAY!$A$2:$E$3000,4,0),0)</f>
        <v>木</v>
      </c>
      <c r="O18" s="55" t="str">
        <f>IFERROR(VLOOKUP(O369,[1]DAY!$A$2:$E$3000,4,0),0)</f>
        <v>金</v>
      </c>
      <c r="P18" s="55" t="str">
        <f>IFERROR(VLOOKUP(P369,[1]DAY!$A$2:$E$3000,4,0),0)</f>
        <v>土</v>
      </c>
      <c r="Q18" s="55" t="str">
        <f>IFERROR(VLOOKUP(Q369,[1]DAY!$A$2:$E$3000,4,0),0)</f>
        <v>日</v>
      </c>
      <c r="R18" s="55" t="str">
        <f>IFERROR(VLOOKUP(R369,[1]DAY!$A$2:$E$3000,4,0),0)</f>
        <v>月</v>
      </c>
      <c r="S18" s="55" t="str">
        <f>IFERROR(VLOOKUP(S369,[1]DAY!$A$2:$E$3000,4,0),0)</f>
        <v>火</v>
      </c>
      <c r="T18" s="55" t="str">
        <f>IFERROR(VLOOKUP(T369,[1]DAY!$A$2:$E$3000,4,0),0)</f>
        <v>水</v>
      </c>
      <c r="U18" s="55" t="str">
        <f>IFERROR(VLOOKUP(U369,[1]DAY!$A$2:$E$3000,4,0),0)</f>
        <v>木</v>
      </c>
      <c r="V18" s="55" t="str">
        <f>IFERROR(VLOOKUP(V369,[1]DAY!$A$2:$E$3000,4,0),0)</f>
        <v>金</v>
      </c>
      <c r="W18" s="55" t="str">
        <f>IFERROR(VLOOKUP(W369,[1]DAY!$A$2:$E$3000,4,0),0)</f>
        <v>土</v>
      </c>
      <c r="X18" s="55" t="str">
        <f>IFERROR(VLOOKUP(X369,[1]DAY!$A$2:$E$3000,4,0),0)</f>
        <v>日</v>
      </c>
      <c r="Y18" s="55" t="str">
        <f>IFERROR(VLOOKUP(Y369,[1]DAY!$A$2:$E$3000,4,0),0)</f>
        <v>月</v>
      </c>
      <c r="Z18" s="55" t="str">
        <f>IFERROR(VLOOKUP(Z369,[1]DAY!$A$2:$E$3000,4,0),0)</f>
        <v>火</v>
      </c>
      <c r="AA18" s="55" t="str">
        <f>IFERROR(VLOOKUP(AA369,[1]DAY!$A$2:$E$3000,4,0),0)</f>
        <v>水</v>
      </c>
      <c r="AB18" s="55" t="str">
        <f>IFERROR(VLOOKUP(AB369,[1]DAY!$A$2:$E$3000,4,0),0)</f>
        <v>木</v>
      </c>
      <c r="AC18" s="55" t="str">
        <f>IFERROR(VLOOKUP(AC369,[1]DAY!$A$2:$E$3000,4,0),0)</f>
        <v>金</v>
      </c>
      <c r="AD18" s="55" t="str">
        <f>IFERROR(VLOOKUP(AD369,[1]DAY!$A$2:$E$3000,4,0),0)</f>
        <v>土</v>
      </c>
      <c r="AE18" s="55" t="str">
        <f>IFERROR(VLOOKUP(AE369,[1]DAY!$A$2:$E$3000,4,0),0)</f>
        <v>日</v>
      </c>
      <c r="AF18" s="146"/>
      <c r="AG18" s="165"/>
      <c r="AH18" s="368"/>
      <c r="AI18" s="380"/>
      <c r="AJ18" s="165"/>
      <c r="AK18" s="180"/>
      <c r="AL18" s="5"/>
      <c r="AM18" s="4"/>
      <c r="AN18" s="218"/>
      <c r="AO18" s="218"/>
      <c r="AP18" s="4"/>
      <c r="AQ18" s="4"/>
      <c r="AR18" s="60">
        <f>IFERROR(VLOOKUP(AR370,[1]DAY!$A$2:$E$744,3,0),0)</f>
        <v>0</v>
      </c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88.5" customHeight="1">
      <c r="A19" s="15"/>
      <c r="B19" s="236" t="s">
        <v>47</v>
      </c>
      <c r="C19" s="247"/>
      <c r="D19" s="56" t="str">
        <f>IFERROR(VLOOKUP(D369,[1]DAY!$A$2:$E$3000,5,0),0)</f>
        <v/>
      </c>
      <c r="E19" s="56" t="str">
        <f>IFERROR(VLOOKUP(E369,[1]DAY!$A$2:$E$3000,5,0),0)</f>
        <v/>
      </c>
      <c r="F19" s="56" t="str">
        <f>IFERROR(VLOOKUP(F369,[1]DAY!$A$2:$E$3000,5,0),0)</f>
        <v/>
      </c>
      <c r="G19" s="56" t="str">
        <f>IFERROR(VLOOKUP(G369,[1]DAY!$A$2:$E$3000,5,0),0)</f>
        <v/>
      </c>
      <c r="H19" s="56" t="str">
        <f>IFERROR(VLOOKUP(H369,[1]DAY!$A$2:$E$3000,5,0),0)</f>
        <v/>
      </c>
      <c r="I19" s="56" t="str">
        <f>IFERROR(VLOOKUP(I369,[1]DAY!$A$2:$E$3000,5,0),0)</f>
        <v/>
      </c>
      <c r="J19" s="56" t="str">
        <f>IFERROR(VLOOKUP(J369,[1]DAY!$A$2:$E$3000,5,0),0)</f>
        <v/>
      </c>
      <c r="K19" s="56" t="str">
        <f>IFERROR(VLOOKUP(K369,[1]DAY!$A$2:$E$3000,5,0),0)</f>
        <v/>
      </c>
      <c r="L19" s="56" t="str">
        <f>IFERROR(VLOOKUP(L369,[1]DAY!$A$2:$E$3000,5,0),0)</f>
        <v/>
      </c>
      <c r="M19" s="56" t="str">
        <f>IFERROR(VLOOKUP(M369,[1]DAY!$A$2:$E$3000,5,0),0)</f>
        <v/>
      </c>
      <c r="N19" s="56" t="str">
        <f>IFERROR(VLOOKUP(N369,[1]DAY!$A$2:$E$3000,5,0),0)</f>
        <v/>
      </c>
      <c r="O19" s="56" t="str">
        <f>IFERROR(VLOOKUP(O369,[1]DAY!$A$2:$E$3000,5,0),0)</f>
        <v/>
      </c>
      <c r="P19" s="56" t="str">
        <f>IFERROR(VLOOKUP(P369,[1]DAY!$A$2:$E$3000,5,0),0)</f>
        <v/>
      </c>
      <c r="Q19" s="56" t="str">
        <f>IFERROR(VLOOKUP(Q369,[1]DAY!$A$2:$E$3000,5,0),0)</f>
        <v/>
      </c>
      <c r="R19" s="56" t="str">
        <f>IFERROR(VLOOKUP(R369,[1]DAY!$A$2:$E$3000,5,0),0)</f>
        <v/>
      </c>
      <c r="S19" s="56" t="str">
        <f>IFERROR(VLOOKUP(S369,[1]DAY!$A$2:$E$3000,5,0),0)</f>
        <v/>
      </c>
      <c r="T19" s="56" t="str">
        <f>IFERROR(VLOOKUP(T369,[1]DAY!$A$2:$E$3000,5,0),0)</f>
        <v/>
      </c>
      <c r="U19" s="56" t="str">
        <f>IFERROR(VLOOKUP(U369,[1]DAY!$A$2:$E$3000,5,0),0)</f>
        <v/>
      </c>
      <c r="V19" s="56" t="str">
        <f>IFERROR(VLOOKUP(V369,[1]DAY!$A$2:$E$3000,5,0),0)</f>
        <v/>
      </c>
      <c r="W19" s="56" t="str">
        <f>IFERROR(VLOOKUP(W369,[1]DAY!$A$2:$E$3000,5,0),0)</f>
        <v/>
      </c>
      <c r="X19" s="56" t="str">
        <f>IFERROR(VLOOKUP(X369,[1]DAY!$A$2:$E$3000,5,0),0)</f>
        <v/>
      </c>
      <c r="Y19" s="56" t="str">
        <f>IFERROR(VLOOKUP(Y369,[1]DAY!$A$2:$E$3000,5,0),0)</f>
        <v/>
      </c>
      <c r="Z19" s="56" t="str">
        <f>IFERROR(VLOOKUP(Z369,[1]DAY!$A$2:$E$3000,5,0),0)</f>
        <v/>
      </c>
      <c r="AA19" s="56" t="str">
        <f>IFERROR(VLOOKUP(AA369,[1]DAY!$A$2:$E$3000,5,0),0)</f>
        <v/>
      </c>
      <c r="AB19" s="56" t="str">
        <f>IFERROR(VLOOKUP(AB369,[1]DAY!$A$2:$E$3000,5,0),0)</f>
        <v/>
      </c>
      <c r="AC19" s="56" t="str">
        <f>IFERROR(VLOOKUP(AC369,[1]DAY!$A$2:$E$3000,5,0),0)</f>
        <v/>
      </c>
      <c r="AD19" s="56" t="str">
        <f>IFERROR(VLOOKUP(AD369,[1]DAY!$A$2:$E$3000,5,0),0)</f>
        <v/>
      </c>
      <c r="AE19" s="56" t="str">
        <f>IFERROR(VLOOKUP(AE369,[1]DAY!$A$2:$E$3000,5,0),0)</f>
        <v/>
      </c>
      <c r="AF19" s="146"/>
      <c r="AG19" s="165"/>
      <c r="AH19" s="369"/>
      <c r="AI19" s="380"/>
      <c r="AJ19" s="165"/>
      <c r="AK19" s="181"/>
      <c r="AN19" s="218"/>
      <c r="AO19" s="218"/>
      <c r="AR19" s="60">
        <f>IFERROR(VLOOKUP(AR370,[1]DAY!$A$2:$E$744,4,0),0)</f>
        <v>0</v>
      </c>
    </row>
    <row r="20" spans="1:53" ht="27.75" customHeight="1">
      <c r="A20" s="15"/>
      <c r="B20" s="237" t="s">
        <v>9</v>
      </c>
      <c r="C20" s="36" t="s">
        <v>49</v>
      </c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147">
        <f>IF(COUNT(D20:AE20)=0,+(COUNTIF(D20:AE20,"作業"))+(COUNTIF(D20:AE20,"休日")),"")</f>
        <v>0</v>
      </c>
      <c r="AG20" s="166">
        <f>IF(+COUNT(D20:AE20)=0,(COUNTIF(D20:AE20,"休日")),"")</f>
        <v>0</v>
      </c>
      <c r="AH20" s="370">
        <f>IFERROR(IF(COUNTA(D20:AE20)=0,0,IF(COUNTA(D20:AE20)&lt;28,$G$359,IF(AN21&gt;0.284,$G$357,$G$358))),0)</f>
        <v>0</v>
      </c>
      <c r="AI20" s="381">
        <f>IF(COUNT(D21:AE21)=0,+(COUNTIF(D21:AE21,"作業"))+(COUNTIF(D21:AE21,"休日")),"")</f>
        <v>0</v>
      </c>
      <c r="AJ20" s="166">
        <f>IF(COUNT(D21:AE21)=0,(COUNTIF(D21:AE21,"休日")),"")</f>
        <v>0</v>
      </c>
      <c r="AK20" s="182">
        <f>IFERROR(IF(COUNTA(D21:AE21)=0,0,IF(COUNTA(D21:AE21)&lt;28,$G$359,IF(AO21&gt;0.284,$G$355,$G$356))),0)</f>
        <v>0</v>
      </c>
      <c r="AM20" s="6"/>
      <c r="AN20" s="218"/>
      <c r="AO20" s="218"/>
      <c r="AP20" s="6"/>
      <c r="AQ20" s="6"/>
      <c r="AR20" s="135">
        <f>IFERROR(VLOOKUP(AR368,[1]DAY!$A$2:$E$744,5,0),0)</f>
        <v>0</v>
      </c>
      <c r="AS20" s="6"/>
      <c r="AT20" s="6"/>
      <c r="AU20" s="6"/>
      <c r="AV20" s="6"/>
      <c r="AW20" s="6"/>
      <c r="AX20" s="6"/>
      <c r="AY20" s="6"/>
      <c r="AZ20" s="6"/>
      <c r="BA20" s="6"/>
    </row>
    <row r="21" spans="1:53" ht="27.75" customHeight="1">
      <c r="A21" s="15"/>
      <c r="B21" s="238"/>
      <c r="C21" s="248" t="s">
        <v>51</v>
      </c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340"/>
      <c r="AF21" s="355">
        <f>IFERROR(AN21,0)</f>
        <v>0</v>
      </c>
      <c r="AG21" s="361"/>
      <c r="AH21" s="371"/>
      <c r="AI21" s="382">
        <f>IFERROR(AO21,0)</f>
        <v>0</v>
      </c>
      <c r="AJ21" s="361"/>
      <c r="AK21" s="396"/>
      <c r="AN21" s="217" t="e">
        <f>ROUND(AG20/AF20,3)</f>
        <v>#DIV/0!</v>
      </c>
      <c r="AO21" s="220" t="e">
        <f>ROUND(AJ20/AI20,3)</f>
        <v>#DIV/0!</v>
      </c>
      <c r="AR21" s="223">
        <f>IFERROR(VLOOKUP(AR368,[1]DAY!$A$2:$E$744,6,0),0)</f>
        <v>0</v>
      </c>
    </row>
    <row r="22" spans="1:53" ht="27.75" customHeight="1">
      <c r="A22" s="15"/>
      <c r="B22" s="237" t="s">
        <v>82</v>
      </c>
      <c r="C22" s="36" t="s">
        <v>49</v>
      </c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  <c r="X22" s="263"/>
      <c r="Y22" s="263"/>
      <c r="Z22" s="263"/>
      <c r="AA22" s="263"/>
      <c r="AB22" s="263"/>
      <c r="AC22" s="263"/>
      <c r="AD22" s="263"/>
      <c r="AE22" s="341"/>
      <c r="AF22" s="147">
        <f>IF(COUNT(D22:AE22)=0,+(COUNTIF(D22:AE22,"作業"))+(COUNTIF(D22:AE22,"休日")),"")</f>
        <v>0</v>
      </c>
      <c r="AG22" s="166">
        <f>IF(+COUNT(D22:AE22)=0,(COUNTIF(D22:AE22,"休日")),"")</f>
        <v>0</v>
      </c>
      <c r="AH22" s="370">
        <f>IFERROR(IF(COUNTA(D22:AE22)=0,0,IF(COUNTA(D22:AE22)&lt;28,$G$359,IF(AN23&gt;0.284,$G$357,$G$358))),0)</f>
        <v>0</v>
      </c>
      <c r="AI22" s="381">
        <f>IF(COUNT(D23:AE23)=0,+(COUNTIF(D23:AE23,"作業"))+(COUNTIF(D23:AE23,"休日")),"")</f>
        <v>0</v>
      </c>
      <c r="AJ22" s="166">
        <f>IF(COUNT(D23:AE23)=0,(COUNTIF(D23:AE23,"休日")),"")</f>
        <v>0</v>
      </c>
      <c r="AK22" s="182">
        <f>IFERROR(IF(COUNTA(D23:AE23)=0,0,IF(COUNTA(D23:AE23)&lt;28,$G$359,IF(AO23&gt;0.284,$G$355,$G$356))),0)</f>
        <v>0</v>
      </c>
      <c r="AM22" s="6"/>
      <c r="AN22" s="218"/>
      <c r="AO22" s="218"/>
      <c r="AP22" s="6"/>
      <c r="AQ22" s="6"/>
      <c r="AR22" s="135">
        <f>IFERROR(VLOOKUP(AR364,[1]DAY!$A$2:$E$744,5,0),0)</f>
        <v>0</v>
      </c>
      <c r="AS22" s="6"/>
      <c r="AT22" s="6"/>
      <c r="AU22" s="6"/>
      <c r="AV22" s="6"/>
      <c r="AW22" s="6"/>
      <c r="AX22" s="6"/>
      <c r="AY22" s="6"/>
      <c r="AZ22" s="6"/>
      <c r="BA22" s="6"/>
    </row>
    <row r="23" spans="1:53" ht="27.75" customHeight="1">
      <c r="A23" s="15"/>
      <c r="B23" s="238"/>
      <c r="C23" s="248" t="s">
        <v>51</v>
      </c>
      <c r="D23" s="262"/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355">
        <f>IFERROR(AN23,0)</f>
        <v>0</v>
      </c>
      <c r="AG23" s="361"/>
      <c r="AH23" s="371"/>
      <c r="AI23" s="382">
        <f>IFERROR(AO23,0)</f>
        <v>0</v>
      </c>
      <c r="AJ23" s="361"/>
      <c r="AK23" s="396"/>
      <c r="AN23" s="217" t="e">
        <f>ROUND(AG22/AF22,3)</f>
        <v>#DIV/0!</v>
      </c>
      <c r="AO23" s="220" t="e">
        <f>ROUND(AJ22/AI22,3)</f>
        <v>#DIV/0!</v>
      </c>
      <c r="AR23" s="223">
        <f>IFERROR(VLOOKUP(AR364,[1]DAY!$A$2:$E$744,6,0),0)</f>
        <v>0</v>
      </c>
    </row>
    <row r="24" spans="1:53" ht="27.75" customHeight="1">
      <c r="A24" s="15"/>
      <c r="B24" s="237" t="s">
        <v>83</v>
      </c>
      <c r="C24" s="36" t="s">
        <v>49</v>
      </c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147">
        <f>IF(COUNT(D24:AE24)=0,+(COUNTIF(D24:AE24,"作業"))+(COUNTIF(D24:AE24,"休日")),"")</f>
        <v>0</v>
      </c>
      <c r="AG24" s="166">
        <f>IF(+COUNT(D24:AE24)=0,(COUNTIF(D24:AE24,"休日")),"")</f>
        <v>0</v>
      </c>
      <c r="AH24" s="370">
        <f>IFERROR(IF(COUNTA(D24:AE24)=0,0,IF(COUNTA(D24:AE24)&lt;28,$G$359,IF(AN25&gt;0.284,$G$357,$G$358))),0)</f>
        <v>0</v>
      </c>
      <c r="AI24" s="381">
        <f>IF(COUNT(D25:AE25)=0,+(COUNTIF(D25:AE25,"作業"))+(COUNTIF(D25:AE25,"休日")),"")</f>
        <v>0</v>
      </c>
      <c r="AJ24" s="166">
        <f>IF(COUNT(D25:AE25)=0,(COUNTIF(D25:AE25,"休日")),"")</f>
        <v>0</v>
      </c>
      <c r="AK24" s="182">
        <f>IFERROR(IF(COUNTA(D25:AE25)=0,0,IF(COUNTA(D25:AE25)&lt;28,$G$359,IF(AO25&gt;0.284,$G$355,$G$356))),0)</f>
        <v>0</v>
      </c>
      <c r="AM24" s="6"/>
      <c r="AN24" s="218"/>
      <c r="AO24" s="218"/>
      <c r="AP24" s="6"/>
      <c r="AQ24" s="6"/>
      <c r="AR24" s="135">
        <f>IFERROR(VLOOKUP(AR366,[1]DAY!$A$2:$E$744,5,0),0)</f>
        <v>0</v>
      </c>
      <c r="AS24" s="6"/>
      <c r="AT24" s="6"/>
      <c r="AU24" s="6"/>
      <c r="AV24" s="6"/>
      <c r="AW24" s="6"/>
      <c r="AX24" s="6"/>
      <c r="AY24" s="6"/>
      <c r="AZ24" s="6"/>
      <c r="BA24" s="6"/>
    </row>
    <row r="25" spans="1:53" ht="27.75" customHeight="1">
      <c r="A25" s="15"/>
      <c r="B25" s="238"/>
      <c r="C25" s="248" t="s">
        <v>51</v>
      </c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62"/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355">
        <f>IFERROR(AN25,0)</f>
        <v>0</v>
      </c>
      <c r="AG25" s="361"/>
      <c r="AH25" s="371"/>
      <c r="AI25" s="382">
        <f>IFERROR(AO25,0)</f>
        <v>0</v>
      </c>
      <c r="AJ25" s="361"/>
      <c r="AK25" s="396"/>
      <c r="AN25" s="217" t="e">
        <f>ROUND(AG24/AF24,3)</f>
        <v>#DIV/0!</v>
      </c>
      <c r="AO25" s="220" t="e">
        <f>ROUND(AJ24/AI24,3)</f>
        <v>#DIV/0!</v>
      </c>
      <c r="AR25" s="223">
        <f>IFERROR(VLOOKUP(AR366,[1]DAY!$A$2:$E$744,6,0),0)</f>
        <v>0</v>
      </c>
    </row>
    <row r="26" spans="1:53" ht="27.75" customHeight="1">
      <c r="A26" s="15"/>
      <c r="B26" s="237" t="s">
        <v>84</v>
      </c>
      <c r="C26" s="36" t="s">
        <v>49</v>
      </c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147">
        <f>IF(COUNT(D26:AE26)=0,+(COUNTIF(D26:AE26,"作業"))+(COUNTIF(D26:AE26,"休日")),"")</f>
        <v>0</v>
      </c>
      <c r="AG26" s="166">
        <f>IF(+COUNT(D26:AE26)=0,(COUNTIF(D26:AE26,"休日")),"")</f>
        <v>0</v>
      </c>
      <c r="AH26" s="370">
        <f>IFERROR(IF(COUNTA(D26:AE26)=0,0,IF(COUNTA(D26:AE26)&lt;28,$G$359,IF(AN27&gt;0.284,$G$357,$G$358))),0)</f>
        <v>0</v>
      </c>
      <c r="AI26" s="381">
        <f>IF(COUNT(D27:AE27)=0,+(COUNTIF(D27:AE27,"作業"))+(COUNTIF(D27:AE27,"休日")),"")</f>
        <v>0</v>
      </c>
      <c r="AJ26" s="166">
        <f>IF(COUNT(D27:AE27)=0,(COUNTIF(D27:AE27,"休日")),"")</f>
        <v>0</v>
      </c>
      <c r="AK26" s="182">
        <f>IFERROR(IF(COUNTA(D27:AE27)=0,0,IF(COUNTA(D27:AE27)&lt;28,$G$359,IF(AO27&gt;0.284,$G$355,$G$356))),0)</f>
        <v>0</v>
      </c>
      <c r="AM26" s="6"/>
      <c r="AN26" s="218"/>
      <c r="AO26" s="218"/>
      <c r="AP26" s="6"/>
      <c r="AQ26" s="6"/>
      <c r="AR26" s="135">
        <f>IFERROR(VLOOKUP(AR368,[1]DAY!$A$2:$E$744,5,0),0)</f>
        <v>0</v>
      </c>
      <c r="AS26" s="6"/>
      <c r="AT26" s="6"/>
      <c r="AU26" s="6"/>
      <c r="AV26" s="6"/>
      <c r="AW26" s="6"/>
      <c r="AX26" s="6"/>
      <c r="AY26" s="6"/>
      <c r="AZ26" s="6"/>
      <c r="BA26" s="6"/>
    </row>
    <row r="27" spans="1:53" ht="27.75" customHeight="1">
      <c r="A27" s="15"/>
      <c r="B27" s="238"/>
      <c r="C27" s="248" t="s">
        <v>51</v>
      </c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2"/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355">
        <f>IFERROR(AN27,0)</f>
        <v>0</v>
      </c>
      <c r="AG27" s="361"/>
      <c r="AH27" s="371"/>
      <c r="AI27" s="382">
        <f>IFERROR(AO27,0)</f>
        <v>0</v>
      </c>
      <c r="AJ27" s="361"/>
      <c r="AK27" s="396"/>
      <c r="AN27" s="217" t="e">
        <f>ROUND(AG26/AF26,3)</f>
        <v>#DIV/0!</v>
      </c>
      <c r="AO27" s="220" t="e">
        <f>ROUND(AJ26/AI26,3)</f>
        <v>#DIV/0!</v>
      </c>
      <c r="AR27" s="223">
        <f>IFERROR(VLOOKUP(AR368,[1]DAY!$A$2:$E$744,6,0),0)</f>
        <v>0</v>
      </c>
    </row>
    <row r="28" spans="1:53" ht="27.75" customHeight="1">
      <c r="A28" s="15"/>
      <c r="B28" s="237" t="s">
        <v>55</v>
      </c>
      <c r="C28" s="36" t="s">
        <v>49</v>
      </c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147">
        <f>IF(COUNT(D28:AE28)=0,+(COUNTIF(D28:AE28,"作業"))+(COUNTIF(D28:AE28,"休日")),"")</f>
        <v>0</v>
      </c>
      <c r="AG28" s="166">
        <f>IF(+COUNT(D28:AE28)=0,(COUNTIF(D28:AE28,"休日")),"")</f>
        <v>0</v>
      </c>
      <c r="AH28" s="372">
        <f>IFERROR(IF(COUNTA(D28:AE28)=0,0,IF(COUNTA(D28:AE28)&lt;28,$G$359,IF(AN29&gt;0.284,$G$357,$G$358))),0)</f>
        <v>0</v>
      </c>
      <c r="AI28" s="381">
        <f>IF(COUNT(D29:AE29)=0,+(COUNTIF(D29:AE29,"作業"))+(COUNTIF(D29:AE29,"休日")),"")</f>
        <v>0</v>
      </c>
      <c r="AJ28" s="166">
        <f>IF(COUNT(D29:AE29)=0,(COUNTIF(D29:AE29,"休日")),"")</f>
        <v>0</v>
      </c>
      <c r="AK28" s="397">
        <f>IFERROR(IF(COUNTA(D29:AE29)=0,0,IF(COUNTA(D29:AE29)&lt;28,$G$359,IF(AO29&gt;0.284,$G$355,$G$356))),0)</f>
        <v>0</v>
      </c>
      <c r="AM28" s="6"/>
      <c r="AN28" s="218"/>
      <c r="AO28" s="218"/>
      <c r="AP28" s="6"/>
      <c r="AQ28" s="6"/>
      <c r="AR28" s="135">
        <f>IFERROR(VLOOKUP(AR370,[1]DAY!$A$2:$E$744,5,0),0)</f>
        <v>0</v>
      </c>
      <c r="AS28" s="6"/>
      <c r="AT28" s="6"/>
      <c r="AU28" s="6"/>
      <c r="AV28" s="6"/>
      <c r="AW28" s="6"/>
      <c r="AX28" s="6"/>
      <c r="AY28" s="6"/>
      <c r="AZ28" s="6"/>
      <c r="BA28" s="6"/>
    </row>
    <row r="29" spans="1:53" ht="27.75" customHeight="1">
      <c r="A29" s="15"/>
      <c r="B29" s="238"/>
      <c r="C29" s="248" t="s">
        <v>51</v>
      </c>
      <c r="D29" s="262"/>
      <c r="E29" s="262"/>
      <c r="F29" s="262"/>
      <c r="G29" s="262"/>
      <c r="H29" s="262"/>
      <c r="I29" s="262"/>
      <c r="J29" s="262"/>
      <c r="K29" s="262"/>
      <c r="L29" s="262"/>
      <c r="M29" s="262"/>
      <c r="N29" s="262"/>
      <c r="O29" s="262"/>
      <c r="P29" s="262"/>
      <c r="Q29" s="262"/>
      <c r="R29" s="262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355">
        <f>IFERROR(AN29,0)</f>
        <v>0</v>
      </c>
      <c r="AG29" s="361"/>
      <c r="AH29" s="369"/>
      <c r="AI29" s="382">
        <f>IFERROR(AO29,0)</f>
        <v>0</v>
      </c>
      <c r="AJ29" s="361"/>
      <c r="AK29" s="181"/>
      <c r="AN29" s="217" t="e">
        <f>ROUND(AG28/AF28,3)</f>
        <v>#DIV/0!</v>
      </c>
      <c r="AO29" s="220" t="e">
        <f>ROUND(AJ28/AI28,3)</f>
        <v>#DIV/0!</v>
      </c>
      <c r="AR29" s="223">
        <f>IFERROR(VLOOKUP(AR370,[1]DAY!$A$2:$E$744,6,0),0)</f>
        <v>0</v>
      </c>
    </row>
    <row r="30" spans="1:53" ht="27.75" customHeight="1">
      <c r="A30" s="15"/>
      <c r="B30" s="239" t="s">
        <v>85</v>
      </c>
      <c r="C30" s="249" t="s">
        <v>49</v>
      </c>
      <c r="D30" s="264"/>
      <c r="E30" s="57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356">
        <f>IF(COUNT(D30:AE30)=0,+(COUNTIF(D30:AE30,"作業"))+(COUNTIF(D30:AE30,"休日")),"")</f>
        <v>0</v>
      </c>
      <c r="AG30" s="362">
        <f>IF(+COUNT(D30:AE30)=0,(COUNTIF(D30:AE30,"休日")),"")</f>
        <v>0</v>
      </c>
      <c r="AH30" s="373">
        <f>IFERROR(IF(COUNTA(D30:AE30)=0,0,IF(COUNTA(D30:AE30)&lt;28,$G$359,IF(AN31&gt;0.284,$G$357,$G$358))),0)</f>
        <v>0</v>
      </c>
      <c r="AI30" s="383">
        <f>IF(COUNT(D31:AE31)=0,+(COUNTIF(D31:AE31,"作業"))+(COUNTIF(D31:AE31,"休日")),"")</f>
        <v>0</v>
      </c>
      <c r="AJ30" s="362">
        <f>IF(COUNT(D31:AE31)=0,(COUNTIF(D31:AE31,"休日")),"")</f>
        <v>0</v>
      </c>
      <c r="AK30" s="398">
        <f>IFERROR(IF(COUNTA(D31:AE31)=0,0,IF(COUNTA(D31:AE31)&lt;28,$G$359,IF(AO31&gt;0.284,$G$355,$G$356))),0)</f>
        <v>0</v>
      </c>
      <c r="AM30" s="6"/>
      <c r="AN30" s="218"/>
      <c r="AO30" s="218"/>
      <c r="AP30" s="6"/>
      <c r="AQ30" s="6"/>
      <c r="AR30" s="135">
        <f>IFERROR(VLOOKUP(AR370,[1]DAY!$A$2:$E$744,5,0),0)</f>
        <v>0</v>
      </c>
      <c r="AS30" s="6"/>
      <c r="AT30" s="6"/>
      <c r="AU30" s="6"/>
      <c r="AV30" s="6"/>
      <c r="AW30" s="6"/>
      <c r="AX30" s="6"/>
      <c r="AY30" s="6"/>
      <c r="AZ30" s="6"/>
      <c r="BA30" s="6"/>
    </row>
    <row r="31" spans="1:53" ht="27.75" customHeight="1">
      <c r="A31" s="16"/>
      <c r="B31" s="240"/>
      <c r="C31" s="37" t="s">
        <v>51</v>
      </c>
      <c r="D31" s="58"/>
      <c r="E31" s="262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148">
        <f>IFERROR(AN31,0)</f>
        <v>0</v>
      </c>
      <c r="AG31" s="167"/>
      <c r="AH31" s="374"/>
      <c r="AI31" s="384">
        <f>IFERROR(AO31,0)</f>
        <v>0</v>
      </c>
      <c r="AJ31" s="167"/>
      <c r="AK31" s="183"/>
      <c r="AN31" s="217" t="e">
        <f>ROUND(AG30/AF30,3)</f>
        <v>#DIV/0!</v>
      </c>
      <c r="AO31" s="220" t="e">
        <f>ROUND(AJ30/AI30,3)</f>
        <v>#DIV/0!</v>
      </c>
      <c r="AR31" s="223">
        <f>IFERROR(VLOOKUP(AR370,[1]DAY!$A$2:$E$744,6,0),0)</f>
        <v>0</v>
      </c>
    </row>
    <row r="32" spans="1:53" s="6" customFormat="1" ht="27.75" customHeight="1">
      <c r="A32" s="14" t="s">
        <v>11</v>
      </c>
      <c r="B32" s="233" t="s">
        <v>31</v>
      </c>
      <c r="C32" s="244"/>
      <c r="D32" s="53">
        <f>IFERROR(VLOOKUP(D370,[1]DAY!$A$2:$E$3000,2,0),0)</f>
        <v>4</v>
      </c>
      <c r="E32" s="53">
        <f>IFERROR(VLOOKUP(E370,[1]DAY!$A$2:$E$3000,2,0),0)</f>
        <v>4</v>
      </c>
      <c r="F32" s="53">
        <f>IFERROR(VLOOKUP(F370,[1]DAY!$A$2:$E$3000,2,0),0)</f>
        <v>5</v>
      </c>
      <c r="G32" s="53">
        <f>IFERROR(VLOOKUP(G370,[1]DAY!$A$2:$E$3000,2,0),0)</f>
        <v>5</v>
      </c>
      <c r="H32" s="53">
        <f>IFERROR(VLOOKUP(H370,[1]DAY!$A$2:$E$3000,2,0),0)</f>
        <v>5</v>
      </c>
      <c r="I32" s="53">
        <f>IFERROR(VLOOKUP(I370,[1]DAY!$A$2:$E$3000,2,0),0)</f>
        <v>5</v>
      </c>
      <c r="J32" s="53">
        <f>IFERROR(VLOOKUP(J370,[1]DAY!$A$2:$E$3000,2,0),0)</f>
        <v>5</v>
      </c>
      <c r="K32" s="53">
        <f>IFERROR(VLOOKUP(K370,[1]DAY!$A$2:$E$3000,2,0),0)</f>
        <v>5</v>
      </c>
      <c r="L32" s="53">
        <f>IFERROR(VLOOKUP(L370,[1]DAY!$A$2:$E$3000,2,0),0)</f>
        <v>5</v>
      </c>
      <c r="M32" s="53">
        <f>IFERROR(VLOOKUP(M370,[1]DAY!$A$2:$E$3000,2,0),0)</f>
        <v>5</v>
      </c>
      <c r="N32" s="53">
        <f>IFERROR(VLOOKUP(N370,[1]DAY!$A$2:$E$3000,2,0),0)</f>
        <v>5</v>
      </c>
      <c r="O32" s="53">
        <f>IFERROR(VLOOKUP(O370,[1]DAY!$A$2:$E$3000,2,0),0)</f>
        <v>5</v>
      </c>
      <c r="P32" s="53">
        <f>IFERROR(VLOOKUP(P370,[1]DAY!$A$2:$E$3000,2,0),0)</f>
        <v>5</v>
      </c>
      <c r="Q32" s="53">
        <f>IFERROR(VLOOKUP(Q370,[1]DAY!$A$2:$E$3000,2,0),0)</f>
        <v>5</v>
      </c>
      <c r="R32" s="53">
        <f>IFERROR(VLOOKUP(R370,[1]DAY!$A$2:$E$3000,2,0),0)</f>
        <v>5</v>
      </c>
      <c r="S32" s="53">
        <f>IFERROR(VLOOKUP(S370,[1]DAY!$A$2:$E$3000,2,0),0)</f>
        <v>5</v>
      </c>
      <c r="T32" s="53">
        <f>IFERROR(VLOOKUP(T370,[1]DAY!$A$2:$E$3000,2,0),0)</f>
        <v>5</v>
      </c>
      <c r="U32" s="53">
        <f>IFERROR(VLOOKUP(U370,[1]DAY!$A$2:$E$3000,2,0),0)</f>
        <v>5</v>
      </c>
      <c r="V32" s="53">
        <f>IFERROR(VLOOKUP(V370,[1]DAY!$A$2:$E$3000,2,0),0)</f>
        <v>5</v>
      </c>
      <c r="W32" s="53">
        <f>IFERROR(VLOOKUP(W370,[1]DAY!$A$2:$E$3000,2,0),0)</f>
        <v>5</v>
      </c>
      <c r="X32" s="53">
        <f>IFERROR(VLOOKUP(X370,[1]DAY!$A$2:$E$3000,2,0),0)</f>
        <v>5</v>
      </c>
      <c r="Y32" s="53">
        <f>IFERROR(VLOOKUP(Y370,[1]DAY!$A$2:$E$3000,2,0),0)</f>
        <v>5</v>
      </c>
      <c r="Z32" s="53">
        <f>IFERROR(VLOOKUP(Z370,[1]DAY!$A$2:$E$3000,2,0),0)</f>
        <v>5</v>
      </c>
      <c r="AA32" s="53">
        <f>IFERROR(VLOOKUP(AA370,[1]DAY!$A$2:$E$3000,2,0),0)</f>
        <v>5</v>
      </c>
      <c r="AB32" s="53">
        <f>IFERROR(VLOOKUP(AB370,[1]DAY!$A$2:$E$3000,2,0),0)</f>
        <v>5</v>
      </c>
      <c r="AC32" s="53">
        <f>IFERROR(VLOOKUP(AC370,[1]DAY!$A$2:$E$3000,2,0),0)</f>
        <v>5</v>
      </c>
      <c r="AD32" s="53">
        <f>IFERROR(VLOOKUP(AD370,[1]DAY!$A$2:$E$3000,2,0),0)</f>
        <v>5</v>
      </c>
      <c r="AE32" s="342">
        <f>IFERROR(VLOOKUP(AE370,[1]DAY!$A$2:$E$3000,2,0),0)</f>
        <v>5</v>
      </c>
      <c r="AF32" s="149" t="s">
        <v>68</v>
      </c>
      <c r="AG32" s="168" t="s">
        <v>77</v>
      </c>
      <c r="AH32" s="368" t="s">
        <v>79</v>
      </c>
      <c r="AI32" s="379" t="s">
        <v>68</v>
      </c>
      <c r="AJ32" s="164" t="s">
        <v>80</v>
      </c>
      <c r="AK32" s="180" t="s">
        <v>79</v>
      </c>
      <c r="AM32" s="4"/>
      <c r="AN32" s="218"/>
      <c r="AO32" s="218"/>
      <c r="AP32" s="4"/>
      <c r="AQ32" s="4"/>
      <c r="AR32" s="224">
        <f>IFERROR(VLOOKUP(AR370,[1]DAY!$A$2:$E$744,7,0),0)</f>
        <v>0</v>
      </c>
      <c r="AS32" s="4"/>
      <c r="AT32" s="4"/>
      <c r="AU32" s="4"/>
      <c r="AV32" s="4"/>
      <c r="AW32" s="4"/>
      <c r="AX32" s="4"/>
      <c r="AY32" s="4"/>
      <c r="AZ32" s="4"/>
      <c r="BA32" s="4"/>
    </row>
    <row r="33" spans="1:53" ht="27.75" customHeight="1">
      <c r="A33" s="15"/>
      <c r="B33" s="234" t="s">
        <v>45</v>
      </c>
      <c r="C33" s="245"/>
      <c r="D33" s="54">
        <f>IFERROR(VLOOKUP(D370,[1]DAY!$A$2:$E$3000,3,0),0)</f>
        <v>29</v>
      </c>
      <c r="E33" s="54">
        <f>IFERROR(VLOOKUP(E370,[1]DAY!$A$2:$E$3000,3,0),0)</f>
        <v>30</v>
      </c>
      <c r="F33" s="54">
        <f>IFERROR(VLOOKUP(F370,[1]DAY!$A$2:$E$3000,3,0),0)</f>
        <v>1</v>
      </c>
      <c r="G33" s="54">
        <f>IFERROR(VLOOKUP(G370,[1]DAY!$A$2:$E$3000,3,0),0)</f>
        <v>2</v>
      </c>
      <c r="H33" s="54">
        <f>IFERROR(VLOOKUP(H370,[1]DAY!$A$2:$E$3000,3,0),0)</f>
        <v>3</v>
      </c>
      <c r="I33" s="54">
        <f>IFERROR(VLOOKUP(I370,[1]DAY!$A$2:$E$3000,3,0),0)</f>
        <v>4</v>
      </c>
      <c r="J33" s="54">
        <f>IFERROR(VLOOKUP(J370,[1]DAY!$A$2:$E$3000,3,0),0)</f>
        <v>5</v>
      </c>
      <c r="K33" s="54">
        <f>IFERROR(VLOOKUP(K370,[1]DAY!$A$2:$E$3000,3,0),0)</f>
        <v>6</v>
      </c>
      <c r="L33" s="54">
        <f>IFERROR(VLOOKUP(L370,[1]DAY!$A$2:$E$3000,3,0),0)</f>
        <v>7</v>
      </c>
      <c r="M33" s="54">
        <f>IFERROR(VLOOKUP(M370,[1]DAY!$A$2:$E$3000,3,0),0)</f>
        <v>8</v>
      </c>
      <c r="N33" s="54">
        <f>IFERROR(VLOOKUP(N370,[1]DAY!$A$2:$E$3000,3,0),0)</f>
        <v>9</v>
      </c>
      <c r="O33" s="54">
        <f>IFERROR(VLOOKUP(O370,[1]DAY!$A$2:$E$3000,3,0),0)</f>
        <v>10</v>
      </c>
      <c r="P33" s="54">
        <f>IFERROR(VLOOKUP(P370,[1]DAY!$A$2:$E$3000,3,0),0)</f>
        <v>11</v>
      </c>
      <c r="Q33" s="54">
        <f>IFERROR(VLOOKUP(Q370,[1]DAY!$A$2:$E$3000,3,0),0)</f>
        <v>12</v>
      </c>
      <c r="R33" s="54">
        <f>IFERROR(VLOOKUP(R370,[1]DAY!$A$2:$E$3000,3,0),0)</f>
        <v>13</v>
      </c>
      <c r="S33" s="54">
        <f>IFERROR(VLOOKUP(S370,[1]DAY!$A$2:$E$3000,3,0),0)</f>
        <v>14</v>
      </c>
      <c r="T33" s="54">
        <f>IFERROR(VLOOKUP(T370,[1]DAY!$A$2:$E$3000,3,0),0)</f>
        <v>15</v>
      </c>
      <c r="U33" s="54">
        <f>IFERROR(VLOOKUP(U370,[1]DAY!$A$2:$E$3000,3,0),0)</f>
        <v>16</v>
      </c>
      <c r="V33" s="54">
        <f>IFERROR(VLOOKUP(V370,[1]DAY!$A$2:$E$3000,3,0),0)</f>
        <v>17</v>
      </c>
      <c r="W33" s="54">
        <f>IFERROR(VLOOKUP(W370,[1]DAY!$A$2:$E$3000,3,0),0)</f>
        <v>18</v>
      </c>
      <c r="X33" s="54">
        <f>IFERROR(VLOOKUP(X370,[1]DAY!$A$2:$E$3000,3,0),0)</f>
        <v>19</v>
      </c>
      <c r="Y33" s="54">
        <f>IFERROR(VLOOKUP(Y370,[1]DAY!$A$2:$E$3000,3,0),0)</f>
        <v>20</v>
      </c>
      <c r="Z33" s="54">
        <f>IFERROR(VLOOKUP(Z370,[1]DAY!$A$2:$E$3000,3,0),0)</f>
        <v>21</v>
      </c>
      <c r="AA33" s="54">
        <f>IFERROR(VLOOKUP(AA370,[1]DAY!$A$2:$E$3000,3,0),0)</f>
        <v>22</v>
      </c>
      <c r="AB33" s="54">
        <f>IFERROR(VLOOKUP(AB370,[1]DAY!$A$2:$E$3000,3,0),0)</f>
        <v>23</v>
      </c>
      <c r="AC33" s="54">
        <f>IFERROR(VLOOKUP(AC370,[1]DAY!$A$2:$E$3000,3,0),0)</f>
        <v>24</v>
      </c>
      <c r="AD33" s="54">
        <f>IFERROR(VLOOKUP(AD370,[1]DAY!$A$2:$E$3000,3,0),0)</f>
        <v>25</v>
      </c>
      <c r="AE33" s="134">
        <f>IFERROR(VLOOKUP(AE370,[1]DAY!$A$2:$E$3000,3,0),0)</f>
        <v>26</v>
      </c>
      <c r="AF33" s="146"/>
      <c r="AG33" s="165"/>
      <c r="AH33" s="368"/>
      <c r="AI33" s="380"/>
      <c r="AJ33" s="165"/>
      <c r="AK33" s="180"/>
      <c r="AN33" s="218"/>
      <c r="AO33" s="218"/>
      <c r="AR33" s="30">
        <f>IFERROR(VLOOKUP(AR371,[1]DAY!$A$2:$E$744,2,0),0)</f>
        <v>0</v>
      </c>
    </row>
    <row r="34" spans="1:53" ht="27.75" customHeight="1">
      <c r="A34" s="15"/>
      <c r="B34" s="235" t="s">
        <v>46</v>
      </c>
      <c r="C34" s="246"/>
      <c r="D34" s="55" t="str">
        <f>IFERROR(VLOOKUP(D370,[1]DAY!$A$2:$E$3000,4,0),0)</f>
        <v>月</v>
      </c>
      <c r="E34" s="55" t="str">
        <f>IFERROR(VLOOKUP(E370,[1]DAY!$A$2:$E$3000,4,0),0)</f>
        <v>火</v>
      </c>
      <c r="F34" s="55" t="str">
        <f>IFERROR(VLOOKUP(F370,[1]DAY!$A$2:$E$3000,4,0),0)</f>
        <v>水</v>
      </c>
      <c r="G34" s="55" t="str">
        <f>IFERROR(VLOOKUP(G370,[1]DAY!$A$2:$E$3000,4,0),0)</f>
        <v>木</v>
      </c>
      <c r="H34" s="55" t="str">
        <f>IFERROR(VLOOKUP(H370,[1]DAY!$A$2:$E$3000,4,0),0)</f>
        <v>金</v>
      </c>
      <c r="I34" s="55" t="str">
        <f>IFERROR(VLOOKUP(I370,[1]DAY!$A$2:$E$3000,4,0),0)</f>
        <v>土</v>
      </c>
      <c r="J34" s="55" t="str">
        <f>IFERROR(VLOOKUP(J370,[1]DAY!$A$2:$E$3000,4,0),0)</f>
        <v>日</v>
      </c>
      <c r="K34" s="55" t="str">
        <f>IFERROR(VLOOKUP(K370,[1]DAY!$A$2:$E$3000,4,0),0)</f>
        <v>月</v>
      </c>
      <c r="L34" s="55" t="str">
        <f>IFERROR(VLOOKUP(L370,[1]DAY!$A$2:$E$3000,4,0),0)</f>
        <v>火</v>
      </c>
      <c r="M34" s="55" t="str">
        <f>IFERROR(VLOOKUP(M370,[1]DAY!$A$2:$E$3000,4,0),0)</f>
        <v>水</v>
      </c>
      <c r="N34" s="55" t="str">
        <f>IFERROR(VLOOKUP(N370,[1]DAY!$A$2:$E$3000,4,0),0)</f>
        <v>木</v>
      </c>
      <c r="O34" s="55" t="str">
        <f>IFERROR(VLOOKUP(O370,[1]DAY!$A$2:$E$3000,4,0),0)</f>
        <v>金</v>
      </c>
      <c r="P34" s="55" t="str">
        <f>IFERROR(VLOOKUP(P370,[1]DAY!$A$2:$E$3000,4,0),0)</f>
        <v>土</v>
      </c>
      <c r="Q34" s="55" t="str">
        <f>IFERROR(VLOOKUP(Q370,[1]DAY!$A$2:$E$3000,4,0),0)</f>
        <v>日</v>
      </c>
      <c r="R34" s="55" t="str">
        <f>IFERROR(VLOOKUP(R370,[1]DAY!$A$2:$E$3000,4,0),0)</f>
        <v>月</v>
      </c>
      <c r="S34" s="55" t="str">
        <f>IFERROR(VLOOKUP(S370,[1]DAY!$A$2:$E$3000,4,0),0)</f>
        <v>火</v>
      </c>
      <c r="T34" s="55" t="str">
        <f>IFERROR(VLOOKUP(T370,[1]DAY!$A$2:$E$3000,4,0),0)</f>
        <v>水</v>
      </c>
      <c r="U34" s="55" t="str">
        <f>IFERROR(VLOOKUP(U370,[1]DAY!$A$2:$E$3000,4,0),0)</f>
        <v>木</v>
      </c>
      <c r="V34" s="55" t="str">
        <f>IFERROR(VLOOKUP(V370,[1]DAY!$A$2:$E$3000,4,0),0)</f>
        <v>金</v>
      </c>
      <c r="W34" s="55" t="str">
        <f>IFERROR(VLOOKUP(W370,[1]DAY!$A$2:$E$3000,4,0),0)</f>
        <v>土</v>
      </c>
      <c r="X34" s="55" t="str">
        <f>IFERROR(VLOOKUP(X370,[1]DAY!$A$2:$E$3000,4,0),0)</f>
        <v>日</v>
      </c>
      <c r="Y34" s="55" t="str">
        <f>IFERROR(VLOOKUP(Y370,[1]DAY!$A$2:$E$3000,4,0),0)</f>
        <v>月</v>
      </c>
      <c r="Z34" s="55" t="str">
        <f>IFERROR(VLOOKUP(Z370,[1]DAY!$A$2:$E$3000,4,0),0)</f>
        <v>火</v>
      </c>
      <c r="AA34" s="55" t="str">
        <f>IFERROR(VLOOKUP(AA370,[1]DAY!$A$2:$E$3000,4,0),0)</f>
        <v>水</v>
      </c>
      <c r="AB34" s="55" t="str">
        <f>IFERROR(VLOOKUP(AB370,[1]DAY!$A$2:$E$3000,4,0),0)</f>
        <v>木</v>
      </c>
      <c r="AC34" s="55" t="str">
        <f>IFERROR(VLOOKUP(AC370,[1]DAY!$A$2:$E$3000,4,0),0)</f>
        <v>金</v>
      </c>
      <c r="AD34" s="55" t="str">
        <f>IFERROR(VLOOKUP(AD370,[1]DAY!$A$2:$E$3000,4,0),0)</f>
        <v>土</v>
      </c>
      <c r="AE34" s="343" t="str">
        <f>IFERROR(VLOOKUP(AE370,[1]DAY!$A$2:$E$3000,4,0),0)</f>
        <v>日</v>
      </c>
      <c r="AF34" s="146"/>
      <c r="AG34" s="165"/>
      <c r="AH34" s="368"/>
      <c r="AI34" s="380"/>
      <c r="AJ34" s="165"/>
      <c r="AK34" s="180"/>
      <c r="AN34" s="218"/>
      <c r="AO34" s="218"/>
      <c r="AR34" s="60">
        <f>IFERROR(VLOOKUP(AR371,[1]DAY!$A$2:$E$744,3,0),0)</f>
        <v>0</v>
      </c>
    </row>
    <row r="35" spans="1:53" ht="88.5" customHeight="1">
      <c r="A35" s="15"/>
      <c r="B35" s="236" t="s">
        <v>47</v>
      </c>
      <c r="C35" s="247"/>
      <c r="D35" s="56" t="str">
        <f>IFERROR(VLOOKUP(D370,[1]DAY!$A$2:$E$3000,5,0),0)</f>
        <v>昭和の日</v>
      </c>
      <c r="E35" s="56" t="str">
        <f>IFERROR(VLOOKUP(E370,[1]DAY!$A$2:$E$3000,5,0),0)</f>
        <v/>
      </c>
      <c r="F35" s="56" t="str">
        <f>IFERROR(VLOOKUP(F370,[1]DAY!$A$2:$E$3000,5,0),0)</f>
        <v/>
      </c>
      <c r="G35" s="56" t="str">
        <f>IFERROR(VLOOKUP(G370,[1]DAY!$A$2:$E$3000,5,0),0)</f>
        <v/>
      </c>
      <c r="H35" s="56" t="str">
        <f>IFERROR(VLOOKUP(H370,[1]DAY!$A$2:$E$3000,5,0),0)</f>
        <v>憲法記念日</v>
      </c>
      <c r="I35" s="56" t="str">
        <f>IFERROR(VLOOKUP(I370,[1]DAY!$A$2:$E$3000,5,0),0)</f>
        <v>みどりの日</v>
      </c>
      <c r="J35" s="56" t="str">
        <f>IFERROR(VLOOKUP(J370,[1]DAY!$A$2:$E$3000,5,0),0)</f>
        <v>こどもの日</v>
      </c>
      <c r="K35" s="56" t="str">
        <f>IFERROR(VLOOKUP(K370,[1]DAY!$A$2:$E$3000,5,0),0)</f>
        <v>振替休日</v>
      </c>
      <c r="L35" s="56" t="str">
        <f>IFERROR(VLOOKUP(L370,[1]DAY!$A$2:$E$3000,5,0),0)</f>
        <v/>
      </c>
      <c r="M35" s="56" t="str">
        <f>IFERROR(VLOOKUP(M370,[1]DAY!$A$2:$E$3000,5,0),0)</f>
        <v/>
      </c>
      <c r="N35" s="56" t="str">
        <f>IFERROR(VLOOKUP(N370,[1]DAY!$A$2:$E$3000,5,0),0)</f>
        <v/>
      </c>
      <c r="O35" s="56" t="str">
        <f>IFERROR(VLOOKUP(O370,[1]DAY!$A$2:$E$3000,5,0),0)</f>
        <v/>
      </c>
      <c r="P35" s="56" t="str">
        <f>IFERROR(VLOOKUP(P370,[1]DAY!$A$2:$E$3000,5,0),0)</f>
        <v/>
      </c>
      <c r="Q35" s="56" t="str">
        <f>IFERROR(VLOOKUP(Q370,[1]DAY!$A$2:$E$3000,5,0),0)</f>
        <v/>
      </c>
      <c r="R35" s="56" t="str">
        <f>IFERROR(VLOOKUP(R370,[1]DAY!$A$2:$E$3000,5,0),0)</f>
        <v/>
      </c>
      <c r="S35" s="56" t="str">
        <f>IFERROR(VLOOKUP(S370,[1]DAY!$A$2:$E$3000,5,0),0)</f>
        <v/>
      </c>
      <c r="T35" s="56" t="str">
        <f>IFERROR(VLOOKUP(T370,[1]DAY!$A$2:$E$3000,5,0),0)</f>
        <v/>
      </c>
      <c r="U35" s="56" t="str">
        <f>IFERROR(VLOOKUP(U370,[1]DAY!$A$2:$E$3000,5,0),0)</f>
        <v/>
      </c>
      <c r="V35" s="56" t="str">
        <f>IFERROR(VLOOKUP(V370,[1]DAY!$A$2:$E$3000,5,0),0)</f>
        <v/>
      </c>
      <c r="W35" s="56" t="str">
        <f>IFERROR(VLOOKUP(W370,[1]DAY!$A$2:$E$3000,5,0),0)</f>
        <v/>
      </c>
      <c r="X35" s="56" t="str">
        <f>IFERROR(VLOOKUP(X370,[1]DAY!$A$2:$E$3000,5,0),0)</f>
        <v/>
      </c>
      <c r="Y35" s="56" t="str">
        <f>IFERROR(VLOOKUP(Y370,[1]DAY!$A$2:$E$3000,5,0),0)</f>
        <v/>
      </c>
      <c r="Z35" s="56" t="str">
        <f>IFERROR(VLOOKUP(Z370,[1]DAY!$A$2:$E$3000,5,0),0)</f>
        <v/>
      </c>
      <c r="AA35" s="56" t="str">
        <f>IFERROR(VLOOKUP(AA370,[1]DAY!$A$2:$E$3000,5,0),0)</f>
        <v/>
      </c>
      <c r="AB35" s="56" t="str">
        <f>IFERROR(VLOOKUP(AB370,[1]DAY!$A$2:$E$3000,5,0),0)</f>
        <v/>
      </c>
      <c r="AC35" s="56" t="str">
        <f>IFERROR(VLOOKUP(AC370,[1]DAY!$A$2:$E$3000,5,0),0)</f>
        <v/>
      </c>
      <c r="AD35" s="56" t="str">
        <f>IFERROR(VLOOKUP(AD370,[1]DAY!$A$2:$E$3000,5,0),0)</f>
        <v/>
      </c>
      <c r="AE35" s="344" t="str">
        <f>IFERROR(VLOOKUP(AE370,[1]DAY!$A$2:$E$3000,5,0),0)</f>
        <v/>
      </c>
      <c r="AF35" s="146"/>
      <c r="AG35" s="165"/>
      <c r="AH35" s="369"/>
      <c r="AI35" s="380"/>
      <c r="AJ35" s="165"/>
      <c r="AK35" s="181"/>
      <c r="AN35" s="214"/>
      <c r="AO35" s="214"/>
      <c r="AR35" s="60">
        <f>IFERROR(VLOOKUP(AR371,[1]DAY!$A$2:$E$744,4,0),0)</f>
        <v>0</v>
      </c>
    </row>
    <row r="36" spans="1:53" ht="27.75" customHeight="1">
      <c r="A36" s="15"/>
      <c r="B36" s="237" t="str">
        <f>$B$20</f>
        <v>作業員A</v>
      </c>
      <c r="C36" s="36" t="s">
        <v>49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345"/>
      <c r="AF36" s="147">
        <f>IF(COUNT(D36:AE36)=0,+(COUNTIF(D36:AE36,"作業"))+(COUNTIF(D36:AE36,"休日")),"")</f>
        <v>0</v>
      </c>
      <c r="AG36" s="166">
        <f>IF(+COUNT(D36:AE36)=0,(COUNTIF(D36:AE36,"休日")),"")</f>
        <v>0</v>
      </c>
      <c r="AH36" s="370">
        <f>IFERROR(IF(COUNTA(D36:AE36)=0,0,IF(COUNTA(D36:AE36)&lt;28,$G$359,IF(AN37&gt;0.284,$G$357,$G$358))),0)</f>
        <v>0</v>
      </c>
      <c r="AI36" s="381">
        <f>IF(COUNT(D37:AE37)=0,+(COUNTIF(D37:AE37,"作業"))+(COUNTIF(D37:AE37,"休日")),"")</f>
        <v>0</v>
      </c>
      <c r="AJ36" s="166">
        <f>IF(COUNT(D37:AE37)=0,(COUNTIF(D37:AE37,"休日")),"")</f>
        <v>0</v>
      </c>
      <c r="AK36" s="182">
        <f>IFERROR(IF(COUNTA(D37:AE37)=0,0,IF(COUNTA(D37:AE37)&lt;28,$G$359,IF(AO37&gt;0.284,$G$355,$G$356))),0)</f>
        <v>0</v>
      </c>
      <c r="AM36" s="6"/>
      <c r="AN36" s="218"/>
      <c r="AO36" s="218"/>
      <c r="AP36" s="6"/>
      <c r="AQ36" s="6"/>
      <c r="AR36" s="135">
        <f>IFERROR(VLOOKUP(AR384,[1]DAY!$A$2:$E$744,5,0),0)</f>
        <v>0</v>
      </c>
      <c r="AS36" s="6"/>
      <c r="AT36" s="6"/>
      <c r="AU36" s="6"/>
      <c r="AV36" s="6"/>
      <c r="AW36" s="6"/>
      <c r="AX36" s="6"/>
      <c r="AY36" s="6"/>
      <c r="AZ36" s="6"/>
      <c r="BA36" s="6"/>
    </row>
    <row r="37" spans="1:53" ht="27.75" customHeight="1">
      <c r="A37" s="15"/>
      <c r="B37" s="238"/>
      <c r="C37" s="248" t="s">
        <v>51</v>
      </c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340"/>
      <c r="AF37" s="355">
        <f>IFERROR(AN37,0)</f>
        <v>0</v>
      </c>
      <c r="AG37" s="361"/>
      <c r="AH37" s="371"/>
      <c r="AI37" s="382">
        <f>IFERROR(AO37,0)</f>
        <v>0</v>
      </c>
      <c r="AJ37" s="361"/>
      <c r="AK37" s="396"/>
      <c r="AN37" s="217" t="e">
        <f>ROUND(AG36/AF36,3)</f>
        <v>#DIV/0!</v>
      </c>
      <c r="AO37" s="220" t="e">
        <f>ROUND(AJ36/AI36,3)</f>
        <v>#DIV/0!</v>
      </c>
      <c r="AR37" s="223">
        <f>IFERROR(VLOOKUP(AR384,[1]DAY!$A$2:$E$744,6,0),0)</f>
        <v>0</v>
      </c>
    </row>
    <row r="38" spans="1:53" ht="27.75" customHeight="1">
      <c r="A38" s="15"/>
      <c r="B38" s="237" t="str">
        <f>$B$22</f>
        <v>作業員B</v>
      </c>
      <c r="C38" s="36" t="s">
        <v>49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345"/>
      <c r="AF38" s="147">
        <f>IF(COUNT(D38:AE38)=0,+(COUNTIF(D38:AE38,"作業"))+(COUNTIF(D38:AE38,"休日")),"")</f>
        <v>0</v>
      </c>
      <c r="AG38" s="166">
        <f>IF(+COUNT(D38:AE38)=0,(COUNTIF(D38:AE38,"休日")),"")</f>
        <v>0</v>
      </c>
      <c r="AH38" s="370">
        <f>IFERROR(IF(COUNTA(D38:AE38)=0,0,IF(COUNTA(D38:AE38)&lt;28,$G$359,IF(AN39&gt;0.284,$G$357,$G$358))),0)</f>
        <v>0</v>
      </c>
      <c r="AI38" s="381">
        <f>IF(COUNT(D39:AE39)=0,+(COUNTIF(D39:AE39,"作業"))+(COUNTIF(D39:AE39,"休日")),"")</f>
        <v>0</v>
      </c>
      <c r="AJ38" s="166">
        <f>IF(COUNT(D39:AE39)=0,(COUNTIF(D39:AE39,"休日")),"")</f>
        <v>0</v>
      </c>
      <c r="AK38" s="182">
        <f>IFERROR(IF(COUNTA(D39:AE39)=0,0,IF(COUNTA(D39:AE39)&lt;28,$G$359,IF(AO39&gt;0.284,$G$355,$G$356))),0)</f>
        <v>0</v>
      </c>
      <c r="AM38" s="6"/>
      <c r="AN38" s="218"/>
      <c r="AO38" s="218"/>
      <c r="AP38" s="6"/>
      <c r="AQ38" s="6"/>
      <c r="AR38" s="135">
        <f>IFERROR(VLOOKUP(AR380,[1]DAY!$A$2:$E$744,5,0),0)</f>
        <v>0</v>
      </c>
      <c r="AS38" s="6"/>
      <c r="AT38" s="6"/>
      <c r="AU38" s="6"/>
      <c r="AV38" s="6"/>
      <c r="AW38" s="6"/>
      <c r="AX38" s="6"/>
      <c r="AY38" s="6"/>
      <c r="AZ38" s="6"/>
      <c r="BA38" s="6"/>
    </row>
    <row r="39" spans="1:53" ht="27.75" customHeight="1">
      <c r="A39" s="15"/>
      <c r="B39" s="238"/>
      <c r="C39" s="248" t="s">
        <v>51</v>
      </c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340"/>
      <c r="AF39" s="355">
        <f>IFERROR(AN39,0)</f>
        <v>0</v>
      </c>
      <c r="AG39" s="361"/>
      <c r="AH39" s="371"/>
      <c r="AI39" s="382">
        <f>IFERROR(AO39,0)</f>
        <v>0</v>
      </c>
      <c r="AJ39" s="361"/>
      <c r="AK39" s="396"/>
      <c r="AN39" s="217" t="e">
        <f>ROUND(AG38/AF38,3)</f>
        <v>#DIV/0!</v>
      </c>
      <c r="AO39" s="220" t="e">
        <f>ROUND(AJ38/AI38,3)</f>
        <v>#DIV/0!</v>
      </c>
      <c r="AR39" s="223">
        <f>IFERROR(VLOOKUP(AR380,[1]DAY!$A$2:$E$744,6,0),0)</f>
        <v>0</v>
      </c>
    </row>
    <row r="40" spans="1:53" ht="27.75" customHeight="1">
      <c r="A40" s="15"/>
      <c r="B40" s="237" t="str">
        <f>$B$24</f>
        <v>作業員C</v>
      </c>
      <c r="C40" s="36" t="s">
        <v>49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345"/>
      <c r="AF40" s="147">
        <f>IF(COUNT(D40:AE40)=0,+(COUNTIF(D40:AE40,"作業"))+(COUNTIF(D40:AE40,"休日")),"")</f>
        <v>0</v>
      </c>
      <c r="AG40" s="166">
        <f>IF(+COUNT(D40:AE40)=0,(COUNTIF(D40:AE40,"休日")),"")</f>
        <v>0</v>
      </c>
      <c r="AH40" s="370">
        <f>IFERROR(IF(COUNTA(D40:AE40)=0,0,IF(COUNTA(D40:AE40)&lt;28,$G$359,IF(AN41&gt;0.284,$G$357,$G$358))),0)</f>
        <v>0</v>
      </c>
      <c r="AI40" s="381">
        <f>IF(COUNT(D41:AE41)=0,+(COUNTIF(D41:AE41,"作業"))+(COUNTIF(D41:AE41,"休日")),"")</f>
        <v>0</v>
      </c>
      <c r="AJ40" s="166">
        <f>IF(COUNT(D41:AE41)=0,(COUNTIF(D41:AE41,"休日")),"")</f>
        <v>0</v>
      </c>
      <c r="AK40" s="182">
        <f>IFERROR(IF(COUNTA(D41:AE41)=0,0,IF(COUNTA(D41:AE41)&lt;28,$G$359,IF(AO41&gt;0.284,$G$355,$G$356))),0)</f>
        <v>0</v>
      </c>
      <c r="AM40" s="6"/>
      <c r="AN40" s="218"/>
      <c r="AO40" s="218"/>
      <c r="AP40" s="6"/>
      <c r="AQ40" s="6"/>
      <c r="AR40" s="135">
        <f>IFERROR(VLOOKUP(AR382,[1]DAY!$A$2:$E$744,5,0),0)</f>
        <v>0</v>
      </c>
      <c r="AS40" s="6"/>
      <c r="AT40" s="6"/>
      <c r="AU40" s="6"/>
      <c r="AV40" s="6"/>
      <c r="AW40" s="6"/>
      <c r="AX40" s="6"/>
      <c r="AY40" s="6"/>
      <c r="AZ40" s="6"/>
      <c r="BA40" s="6"/>
    </row>
    <row r="41" spans="1:53" ht="27.75" customHeight="1">
      <c r="A41" s="15"/>
      <c r="B41" s="238"/>
      <c r="C41" s="248" t="s">
        <v>51</v>
      </c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  <c r="O41" s="262"/>
      <c r="P41" s="262"/>
      <c r="Q41" s="262"/>
      <c r="R41" s="262"/>
      <c r="S41" s="262"/>
      <c r="T41" s="262"/>
      <c r="U41" s="262"/>
      <c r="V41" s="262"/>
      <c r="W41" s="262"/>
      <c r="X41" s="262"/>
      <c r="Y41" s="262"/>
      <c r="Z41" s="262"/>
      <c r="AA41" s="262"/>
      <c r="AB41" s="262"/>
      <c r="AC41" s="262"/>
      <c r="AD41" s="262"/>
      <c r="AE41" s="340"/>
      <c r="AF41" s="355">
        <f>IFERROR(AN41,0)</f>
        <v>0</v>
      </c>
      <c r="AG41" s="361"/>
      <c r="AH41" s="371"/>
      <c r="AI41" s="382">
        <f>IFERROR(AO41,0)</f>
        <v>0</v>
      </c>
      <c r="AJ41" s="361"/>
      <c r="AK41" s="396"/>
      <c r="AN41" s="217" t="e">
        <f>ROUND(AG40/AF40,3)</f>
        <v>#DIV/0!</v>
      </c>
      <c r="AO41" s="220" t="e">
        <f>ROUND(AJ40/AI40,3)</f>
        <v>#DIV/0!</v>
      </c>
      <c r="AR41" s="223">
        <f>IFERROR(VLOOKUP(AR382,[1]DAY!$A$2:$E$744,6,0),0)</f>
        <v>0</v>
      </c>
    </row>
    <row r="42" spans="1:53" ht="27.75" customHeight="1">
      <c r="A42" s="15"/>
      <c r="B42" s="237" t="str">
        <f>$B$26</f>
        <v>作業員D</v>
      </c>
      <c r="C42" s="36" t="s">
        <v>49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345"/>
      <c r="AF42" s="147">
        <f>IF(COUNT(D42:AE42)=0,+(COUNTIF(D42:AE42,"作業"))+(COUNTIF(D42:AE42,"休日")),"")</f>
        <v>0</v>
      </c>
      <c r="AG42" s="166">
        <f>IF(+COUNT(D42:AE42)=0,(COUNTIF(D42:AE42,"休日")),"")</f>
        <v>0</v>
      </c>
      <c r="AH42" s="370">
        <f>IFERROR(IF(COUNTA(D42:AE42)=0,0,IF(COUNTA(D42:AE42)&lt;28,$G$359,IF(AN43&gt;0.284,$G$357,$G$358))),0)</f>
        <v>0</v>
      </c>
      <c r="AI42" s="381">
        <f>IF(COUNT(D43:AE43)=0,+(COUNTIF(D43:AE43,"作業"))+(COUNTIF(D43:AE43,"休日")),"")</f>
        <v>0</v>
      </c>
      <c r="AJ42" s="166">
        <f>IF(COUNT(D43:AE43)=0,(COUNTIF(D43:AE43,"休日")),"")</f>
        <v>0</v>
      </c>
      <c r="AK42" s="182">
        <f>IFERROR(IF(COUNTA(D43:AE43)=0,0,IF(COUNTA(D43:AE43)&lt;28,$G$359,IF(AO43&gt;0.284,$G$355,$G$356))),0)</f>
        <v>0</v>
      </c>
      <c r="AM42" s="6"/>
      <c r="AN42" s="218"/>
      <c r="AO42" s="218"/>
      <c r="AP42" s="6"/>
      <c r="AQ42" s="6"/>
      <c r="AR42" s="135">
        <f>IFERROR(VLOOKUP(AR384,[1]DAY!$A$2:$E$744,5,0),0)</f>
        <v>0</v>
      </c>
      <c r="AS42" s="6"/>
      <c r="AT42" s="6"/>
      <c r="AU42" s="6"/>
      <c r="AV42" s="6"/>
      <c r="AW42" s="6"/>
      <c r="AX42" s="6"/>
      <c r="AY42" s="6"/>
      <c r="AZ42" s="6"/>
      <c r="BA42" s="6"/>
    </row>
    <row r="43" spans="1:53" ht="27.75" customHeight="1">
      <c r="A43" s="15"/>
      <c r="B43" s="238"/>
      <c r="C43" s="248" t="s">
        <v>51</v>
      </c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2"/>
      <c r="AD43" s="262"/>
      <c r="AE43" s="340"/>
      <c r="AF43" s="355">
        <f>IFERROR(AN43,0)</f>
        <v>0</v>
      </c>
      <c r="AG43" s="361"/>
      <c r="AH43" s="371"/>
      <c r="AI43" s="382">
        <f>IFERROR(AO43,0)</f>
        <v>0</v>
      </c>
      <c r="AJ43" s="361"/>
      <c r="AK43" s="396"/>
      <c r="AN43" s="217" t="e">
        <f>ROUND(AG42/AF42,3)</f>
        <v>#DIV/0!</v>
      </c>
      <c r="AO43" s="220" t="e">
        <f>ROUND(AJ42/AI42,3)</f>
        <v>#DIV/0!</v>
      </c>
      <c r="AR43" s="223">
        <f>IFERROR(VLOOKUP(AR384,[1]DAY!$A$2:$E$744,6,0),0)</f>
        <v>0</v>
      </c>
    </row>
    <row r="44" spans="1:53" ht="27.75" customHeight="1">
      <c r="A44" s="15"/>
      <c r="B44" s="237" t="str">
        <f>$B$28</f>
        <v>作業員E</v>
      </c>
      <c r="C44" s="36" t="s">
        <v>49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345"/>
      <c r="AF44" s="147">
        <f>IF(COUNT(D44:AE44)=0,+(COUNTIF(D44:AE44,"作業"))+(COUNTIF(D44:AE44,"休日")),"")</f>
        <v>0</v>
      </c>
      <c r="AG44" s="166">
        <f>IF(+COUNT(D44:AE44)=0,(COUNTIF(D44:AE44,"休日")),"")</f>
        <v>0</v>
      </c>
      <c r="AH44" s="370">
        <f>IFERROR(IF(COUNTA(D44:AE44)=0,0,IF(COUNTA(D44:AE44)&lt;28,$G$359,IF(AN45&gt;0.284,$G$357,$G$358))),0)</f>
        <v>0</v>
      </c>
      <c r="AI44" s="381">
        <f>IF(COUNT(D45:AE45)=0,+(COUNTIF(D45:AE45,"作業"))+(COUNTIF(D45:AE45,"休日")),"")</f>
        <v>0</v>
      </c>
      <c r="AJ44" s="166">
        <f>IF(COUNT(D45:AE45)=0,(COUNTIF(D45:AE45,"休日")),"")</f>
        <v>0</v>
      </c>
      <c r="AK44" s="182">
        <f>IFERROR(IF(COUNTA(D45:AE45)=0,0,IF(COUNTA(D45:AE45)&lt;28,$G$359,IF(AO45&gt;0.284,$G$355,$G$356))),0)</f>
        <v>0</v>
      </c>
      <c r="AM44" s="6"/>
      <c r="AN44" s="218"/>
      <c r="AO44" s="218"/>
      <c r="AP44" s="6"/>
      <c r="AQ44" s="6"/>
      <c r="AR44" s="135">
        <f>IFERROR(VLOOKUP(AR386,[1]DAY!$A$2:$E$744,5,0),0)</f>
        <v>0</v>
      </c>
      <c r="AS44" s="6"/>
      <c r="AT44" s="6"/>
      <c r="AU44" s="6"/>
      <c r="AV44" s="6"/>
      <c r="AW44" s="6"/>
      <c r="AX44" s="6"/>
      <c r="AY44" s="6"/>
      <c r="AZ44" s="6"/>
      <c r="BA44" s="6"/>
    </row>
    <row r="45" spans="1:53" ht="27.75" customHeight="1">
      <c r="A45" s="15"/>
      <c r="B45" s="238"/>
      <c r="C45" s="248" t="s">
        <v>51</v>
      </c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340"/>
      <c r="AF45" s="355">
        <f>IFERROR(AN45,0)</f>
        <v>0</v>
      </c>
      <c r="AG45" s="361"/>
      <c r="AH45" s="371"/>
      <c r="AI45" s="382">
        <f>IFERROR(AO45,0)</f>
        <v>0</v>
      </c>
      <c r="AJ45" s="361"/>
      <c r="AK45" s="396"/>
      <c r="AN45" s="217" t="e">
        <f>ROUND(AG44/AF44,3)</f>
        <v>#DIV/0!</v>
      </c>
      <c r="AO45" s="220" t="e">
        <f>ROUND(AJ44/AI44,3)</f>
        <v>#DIV/0!</v>
      </c>
      <c r="AR45" s="223">
        <f>IFERROR(VLOOKUP(AR386,[1]DAY!$A$2:$E$744,6,0),0)</f>
        <v>0</v>
      </c>
    </row>
    <row r="46" spans="1:53" ht="27.75" customHeight="1">
      <c r="A46" s="15"/>
      <c r="B46" s="237" t="str">
        <f>$B$30</f>
        <v>作業員F</v>
      </c>
      <c r="C46" s="36" t="s">
        <v>49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345"/>
      <c r="AF46" s="147">
        <f>IF(COUNT(D46:AE46)=0,+(COUNTIF(D46:AE46,"作業"))+(COUNTIF(D46:AE46,"休日")),"")</f>
        <v>0</v>
      </c>
      <c r="AG46" s="166">
        <f>IF(+COUNT(D46:AE46)=0,(COUNTIF(D46:AE46,"休日")),"")</f>
        <v>0</v>
      </c>
      <c r="AH46" s="370">
        <f>IFERROR(IF(COUNTA(D46:AE46)=0,0,IF(COUNTA(D46:AE46)&lt;28,$G$359,IF(AN47&gt;0.284,$G$357,$G$358))),0)</f>
        <v>0</v>
      </c>
      <c r="AI46" s="381">
        <f>IF(COUNT(D47:AE47)=0,+(COUNTIF(D47:AE47,"作業"))+(COUNTIF(D47:AE47,"休日")),"")</f>
        <v>0</v>
      </c>
      <c r="AJ46" s="166">
        <f>IF(COUNT(D47:AE47)=0,(COUNTIF(D47:AE47,"休日")),"")</f>
        <v>0</v>
      </c>
      <c r="AK46" s="182">
        <f>IFERROR(IF(COUNTA(D47:AE47)=0,0,IF(COUNTA(D47:AE47)&lt;28,$G$359,IF(AO47&gt;0.284,$G$355,$G$356))),0)</f>
        <v>0</v>
      </c>
      <c r="AM46" s="6"/>
      <c r="AN46" s="218"/>
      <c r="AO46" s="218"/>
      <c r="AP46" s="6"/>
      <c r="AQ46" s="6"/>
      <c r="AR46" s="135">
        <f>IFERROR(VLOOKUP(AR371,[1]DAY!$A$2:$E$744,5,0),0)</f>
        <v>0</v>
      </c>
      <c r="AS46" s="6"/>
      <c r="AT46" s="6"/>
      <c r="AU46" s="6"/>
      <c r="AV46" s="6"/>
      <c r="AW46" s="6"/>
      <c r="AX46" s="6"/>
      <c r="AY46" s="6"/>
      <c r="AZ46" s="6"/>
      <c r="BA46" s="6"/>
    </row>
    <row r="47" spans="1:53" ht="27.75" customHeight="1">
      <c r="A47" s="16"/>
      <c r="B47" s="240"/>
      <c r="C47" s="37" t="s">
        <v>51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346"/>
      <c r="AF47" s="148">
        <f>IFERROR(AN47,0)</f>
        <v>0</v>
      </c>
      <c r="AG47" s="167"/>
      <c r="AH47" s="374"/>
      <c r="AI47" s="384">
        <f>IFERROR(AO47,0)</f>
        <v>0</v>
      </c>
      <c r="AJ47" s="167"/>
      <c r="AK47" s="183"/>
      <c r="AN47" s="217" t="e">
        <f>ROUND(AG46/AF46,3)</f>
        <v>#DIV/0!</v>
      </c>
      <c r="AO47" s="220" t="e">
        <f>ROUND(AJ46/AI46,3)</f>
        <v>#DIV/0!</v>
      </c>
      <c r="AR47" s="223">
        <f>IFERROR(VLOOKUP(AR371,[1]DAY!$A$2:$E$744,6,0),0)</f>
        <v>0</v>
      </c>
    </row>
    <row r="48" spans="1:53" s="6" customFormat="1" ht="27.75" customHeight="1">
      <c r="A48" s="228" t="s">
        <v>1</v>
      </c>
      <c r="B48" s="241" t="s">
        <v>31</v>
      </c>
      <c r="C48" s="250"/>
      <c r="D48" s="59">
        <f>IFERROR(VLOOKUP(D371,[1]DAY!$A$2:$E$3000,2,0),0)</f>
        <v>5</v>
      </c>
      <c r="E48" s="59">
        <f>IFERROR(VLOOKUP(E371,[1]DAY!$A$2:$E$3000,2,0),0)</f>
        <v>5</v>
      </c>
      <c r="F48" s="59">
        <f>IFERROR(VLOOKUP(F371,[1]DAY!$A$2:$E$3000,2,0),0)</f>
        <v>5</v>
      </c>
      <c r="G48" s="59">
        <f>IFERROR(VLOOKUP(G371,[1]DAY!$A$2:$E$3000,2,0),0)</f>
        <v>5</v>
      </c>
      <c r="H48" s="59">
        <f>IFERROR(VLOOKUP(H371,[1]DAY!$A$2:$E$3000,2,0),0)</f>
        <v>5</v>
      </c>
      <c r="I48" s="59">
        <f>IFERROR(VLOOKUP(I371,[1]DAY!$A$2:$E$3000,2,0),0)</f>
        <v>6</v>
      </c>
      <c r="J48" s="59">
        <f>IFERROR(VLOOKUP(J371,[1]DAY!$A$2:$E$3000,2,0),0)</f>
        <v>6</v>
      </c>
      <c r="K48" s="59">
        <f>IFERROR(VLOOKUP(K371,[1]DAY!$A$2:$E$3000,2,0),0)</f>
        <v>6</v>
      </c>
      <c r="L48" s="59">
        <f>IFERROR(VLOOKUP(L371,[1]DAY!$A$2:$E$3000,2,0),0)</f>
        <v>6</v>
      </c>
      <c r="M48" s="59">
        <f>IFERROR(VLOOKUP(M371,[1]DAY!$A$2:$E$3000,2,0),0)</f>
        <v>6</v>
      </c>
      <c r="N48" s="59">
        <f>IFERROR(VLOOKUP(N371,[1]DAY!$A$2:$E$3000,2,0),0)</f>
        <v>6</v>
      </c>
      <c r="O48" s="59">
        <f>IFERROR(VLOOKUP(O371,[1]DAY!$A$2:$E$3000,2,0),0)</f>
        <v>6</v>
      </c>
      <c r="P48" s="59">
        <f>IFERROR(VLOOKUP(P371,[1]DAY!$A$2:$E$3000,2,0),0)</f>
        <v>6</v>
      </c>
      <c r="Q48" s="59">
        <f>IFERROR(VLOOKUP(Q371,[1]DAY!$A$2:$E$3000,2,0),0)</f>
        <v>6</v>
      </c>
      <c r="R48" s="59">
        <f>IFERROR(VLOOKUP(R371,[1]DAY!$A$2:$E$3000,2,0),0)</f>
        <v>6</v>
      </c>
      <c r="S48" s="59">
        <f>IFERROR(VLOOKUP(S371,[1]DAY!$A$2:$E$3000,2,0),0)</f>
        <v>6</v>
      </c>
      <c r="T48" s="59">
        <f>IFERROR(VLOOKUP(T371,[1]DAY!$A$2:$E$3000,2,0),0)</f>
        <v>6</v>
      </c>
      <c r="U48" s="59">
        <f>IFERROR(VLOOKUP(U371,[1]DAY!$A$2:$E$3000,2,0),0)</f>
        <v>6</v>
      </c>
      <c r="V48" s="59">
        <f>IFERROR(VLOOKUP(V371,[1]DAY!$A$2:$E$3000,2,0),0)</f>
        <v>6</v>
      </c>
      <c r="W48" s="59">
        <f>IFERROR(VLOOKUP(W371,[1]DAY!$A$2:$E$3000,2,0),0)</f>
        <v>6</v>
      </c>
      <c r="X48" s="59">
        <f>IFERROR(VLOOKUP(X371,[1]DAY!$A$2:$E$3000,2,0),0)</f>
        <v>6</v>
      </c>
      <c r="Y48" s="59">
        <f>IFERROR(VLOOKUP(Y371,[1]DAY!$A$2:$E$3000,2,0),0)</f>
        <v>6</v>
      </c>
      <c r="Z48" s="59">
        <f>IFERROR(VLOOKUP(Z371,[1]DAY!$A$2:$E$3000,2,0),0)</f>
        <v>6</v>
      </c>
      <c r="AA48" s="59">
        <f>IFERROR(VLOOKUP(AA371,[1]DAY!$A$2:$E$3000,2,0),0)</f>
        <v>6</v>
      </c>
      <c r="AB48" s="59">
        <f>IFERROR(VLOOKUP(AB371,[1]DAY!$A$2:$E$3000,2,0),0)</f>
        <v>6</v>
      </c>
      <c r="AC48" s="59">
        <f>IFERROR(VLOOKUP(AC371,[1]DAY!$A$2:$E$3000,2,0),0)</f>
        <v>6</v>
      </c>
      <c r="AD48" s="59">
        <f>IFERROR(VLOOKUP(AD371,[1]DAY!$A$2:$E$3000,2,0),0)</f>
        <v>6</v>
      </c>
      <c r="AE48" s="59">
        <f>IFERROR(VLOOKUP(AE371,[1]DAY!$A$2:$E$3000,2,0),0)</f>
        <v>6</v>
      </c>
      <c r="AF48" s="149" t="s">
        <v>68</v>
      </c>
      <c r="AG48" s="168" t="s">
        <v>77</v>
      </c>
      <c r="AH48" s="368" t="s">
        <v>79</v>
      </c>
      <c r="AI48" s="379" t="s">
        <v>68</v>
      </c>
      <c r="AJ48" s="164" t="s">
        <v>80</v>
      </c>
      <c r="AK48" s="180" t="s">
        <v>79</v>
      </c>
      <c r="AM48" s="4"/>
      <c r="AN48" s="218"/>
      <c r="AO48" s="218"/>
      <c r="AP48" s="4"/>
      <c r="AQ48" s="4"/>
      <c r="AR48" s="224">
        <f>IFERROR(VLOOKUP(AR371,[1]DAY!$A$2:$E$744,6,0),0)</f>
        <v>0</v>
      </c>
      <c r="AS48" s="4"/>
      <c r="AT48" s="4"/>
      <c r="AU48" s="4"/>
      <c r="AV48" s="4"/>
      <c r="AW48" s="4"/>
      <c r="AX48" s="4"/>
      <c r="AY48" s="4"/>
      <c r="AZ48" s="4"/>
      <c r="BA48" s="4"/>
    </row>
    <row r="49" spans="1:53" ht="27.75" customHeight="1">
      <c r="A49" s="15"/>
      <c r="B49" s="234" t="s">
        <v>45</v>
      </c>
      <c r="C49" s="245"/>
      <c r="D49" s="54">
        <f>IFERROR(VLOOKUP(D371,[1]DAY!$A$2:$E$3000,3,0),0)</f>
        <v>27</v>
      </c>
      <c r="E49" s="54">
        <f>IFERROR(VLOOKUP(E371,[1]DAY!$A$2:$E$3000,3,0),0)</f>
        <v>28</v>
      </c>
      <c r="F49" s="54">
        <f>IFERROR(VLOOKUP(F371,[1]DAY!$A$2:$E$3000,3,0),0)</f>
        <v>29</v>
      </c>
      <c r="G49" s="54">
        <f>IFERROR(VLOOKUP(G371,[1]DAY!$A$2:$E$3000,3,0),0)</f>
        <v>30</v>
      </c>
      <c r="H49" s="54">
        <f>IFERROR(VLOOKUP(H371,[1]DAY!$A$2:$E$3000,3,0),0)</f>
        <v>31</v>
      </c>
      <c r="I49" s="54">
        <f>IFERROR(VLOOKUP(I371,[1]DAY!$A$2:$E$3000,3,0),0)</f>
        <v>1</v>
      </c>
      <c r="J49" s="54">
        <f>IFERROR(VLOOKUP(J371,[1]DAY!$A$2:$E$3000,3,0),0)</f>
        <v>2</v>
      </c>
      <c r="K49" s="54">
        <f>IFERROR(VLOOKUP(K371,[1]DAY!$A$2:$E$3000,3,0),0)</f>
        <v>3</v>
      </c>
      <c r="L49" s="54">
        <f>IFERROR(VLOOKUP(L371,[1]DAY!$A$2:$E$3000,3,0),0)</f>
        <v>4</v>
      </c>
      <c r="M49" s="54">
        <f>IFERROR(VLOOKUP(M371,[1]DAY!$A$2:$E$3000,3,0),0)</f>
        <v>5</v>
      </c>
      <c r="N49" s="54">
        <f>IFERROR(VLOOKUP(N371,[1]DAY!$A$2:$E$3000,3,0),0)</f>
        <v>6</v>
      </c>
      <c r="O49" s="54">
        <f>IFERROR(VLOOKUP(O371,[1]DAY!$A$2:$E$3000,3,0),0)</f>
        <v>7</v>
      </c>
      <c r="P49" s="54">
        <f>IFERROR(VLOOKUP(P371,[1]DAY!$A$2:$E$3000,3,0),0)</f>
        <v>8</v>
      </c>
      <c r="Q49" s="54">
        <f>IFERROR(VLOOKUP(Q371,[1]DAY!$A$2:$E$3000,3,0),0)</f>
        <v>9</v>
      </c>
      <c r="R49" s="54">
        <f>IFERROR(VLOOKUP(R371,[1]DAY!$A$2:$E$3000,3,0),0)</f>
        <v>10</v>
      </c>
      <c r="S49" s="54">
        <f>IFERROR(VLOOKUP(S371,[1]DAY!$A$2:$E$3000,3,0),0)</f>
        <v>11</v>
      </c>
      <c r="T49" s="54">
        <f>IFERROR(VLOOKUP(T371,[1]DAY!$A$2:$E$3000,3,0),0)</f>
        <v>12</v>
      </c>
      <c r="U49" s="54">
        <f>IFERROR(VLOOKUP(U371,[1]DAY!$A$2:$E$3000,3,0),0)</f>
        <v>13</v>
      </c>
      <c r="V49" s="54">
        <f>IFERROR(VLOOKUP(V371,[1]DAY!$A$2:$E$3000,3,0),0)</f>
        <v>14</v>
      </c>
      <c r="W49" s="54">
        <f>IFERROR(VLOOKUP(W371,[1]DAY!$A$2:$E$3000,3,0),0)</f>
        <v>15</v>
      </c>
      <c r="X49" s="54">
        <f>IFERROR(VLOOKUP(X371,[1]DAY!$A$2:$E$3000,3,0),0)</f>
        <v>16</v>
      </c>
      <c r="Y49" s="54">
        <f>IFERROR(VLOOKUP(Y371,[1]DAY!$A$2:$E$3000,3,0),0)</f>
        <v>17</v>
      </c>
      <c r="Z49" s="54">
        <f>IFERROR(VLOOKUP(Z371,[1]DAY!$A$2:$E$3000,3,0),0)</f>
        <v>18</v>
      </c>
      <c r="AA49" s="54">
        <f>IFERROR(VLOOKUP(AA371,[1]DAY!$A$2:$E$3000,3,0),0)</f>
        <v>19</v>
      </c>
      <c r="AB49" s="54">
        <f>IFERROR(VLOOKUP(AB371,[1]DAY!$A$2:$E$3000,3,0),0)</f>
        <v>20</v>
      </c>
      <c r="AC49" s="54">
        <f>IFERROR(VLOOKUP(AC371,[1]DAY!$A$2:$E$3000,3,0),0)</f>
        <v>21</v>
      </c>
      <c r="AD49" s="54">
        <f>IFERROR(VLOOKUP(AD371,[1]DAY!$A$2:$E$3000,3,0),0)</f>
        <v>22</v>
      </c>
      <c r="AE49" s="134">
        <f>IFERROR(VLOOKUP(AE371,[1]DAY!$A$2:$E$3000,3,0),0)</f>
        <v>23</v>
      </c>
      <c r="AF49" s="146"/>
      <c r="AG49" s="165"/>
      <c r="AH49" s="368"/>
      <c r="AI49" s="380"/>
      <c r="AJ49" s="165"/>
      <c r="AK49" s="180"/>
      <c r="AN49" s="218"/>
      <c r="AO49" s="218"/>
      <c r="AR49" s="225">
        <f>IFERROR(VLOOKUP(AR372,[1]DAY!$A$2:$E$744,2,0),0)</f>
        <v>0</v>
      </c>
    </row>
    <row r="50" spans="1:53" ht="27.75" customHeight="1">
      <c r="A50" s="15"/>
      <c r="B50" s="235" t="s">
        <v>46</v>
      </c>
      <c r="C50" s="246"/>
      <c r="D50" s="55" t="str">
        <f>IFERROR(VLOOKUP(D371,[1]DAY!$A$2:$E$3000,4,0),0)</f>
        <v>月</v>
      </c>
      <c r="E50" s="55" t="str">
        <f>IFERROR(VLOOKUP(E371,[1]DAY!$A$2:$E$3000,4,0),0)</f>
        <v>火</v>
      </c>
      <c r="F50" s="55" t="str">
        <f>IFERROR(VLOOKUP(F371,[1]DAY!$A$2:$E$3000,4,0),0)</f>
        <v>水</v>
      </c>
      <c r="G50" s="55" t="str">
        <f>IFERROR(VLOOKUP(G371,[1]DAY!$A$2:$E$3000,4,0),0)</f>
        <v>木</v>
      </c>
      <c r="H50" s="55" t="str">
        <f>IFERROR(VLOOKUP(H371,[1]DAY!$A$2:$E$3000,4,0),0)</f>
        <v>金</v>
      </c>
      <c r="I50" s="55" t="str">
        <f>IFERROR(VLOOKUP(I371,[1]DAY!$A$2:$E$3000,4,0),0)</f>
        <v>土</v>
      </c>
      <c r="J50" s="55" t="str">
        <f>IFERROR(VLOOKUP(J371,[1]DAY!$A$2:$E$3000,4,0),0)</f>
        <v>日</v>
      </c>
      <c r="K50" s="55" t="str">
        <f>IFERROR(VLOOKUP(K371,[1]DAY!$A$2:$E$3000,4,0),0)</f>
        <v>月</v>
      </c>
      <c r="L50" s="55" t="str">
        <f>IFERROR(VLOOKUP(L371,[1]DAY!$A$2:$E$3000,4,0),0)</f>
        <v>火</v>
      </c>
      <c r="M50" s="55" t="str">
        <f>IFERROR(VLOOKUP(M371,[1]DAY!$A$2:$E$3000,4,0),0)</f>
        <v>水</v>
      </c>
      <c r="N50" s="55" t="str">
        <f>IFERROR(VLOOKUP(N371,[1]DAY!$A$2:$E$3000,4,0),0)</f>
        <v>木</v>
      </c>
      <c r="O50" s="55" t="str">
        <f>IFERROR(VLOOKUP(O371,[1]DAY!$A$2:$E$3000,4,0),0)</f>
        <v>金</v>
      </c>
      <c r="P50" s="55" t="str">
        <f>IFERROR(VLOOKUP(P371,[1]DAY!$A$2:$E$3000,4,0),0)</f>
        <v>土</v>
      </c>
      <c r="Q50" s="55" t="str">
        <f>IFERROR(VLOOKUP(Q371,[1]DAY!$A$2:$E$3000,4,0),0)</f>
        <v>日</v>
      </c>
      <c r="R50" s="55" t="str">
        <f>IFERROR(VLOOKUP(R371,[1]DAY!$A$2:$E$3000,4,0),0)</f>
        <v>月</v>
      </c>
      <c r="S50" s="55" t="str">
        <f>IFERROR(VLOOKUP(S371,[1]DAY!$A$2:$E$3000,4,0),0)</f>
        <v>火</v>
      </c>
      <c r="T50" s="55" t="str">
        <f>IFERROR(VLOOKUP(T371,[1]DAY!$A$2:$E$3000,4,0),0)</f>
        <v>水</v>
      </c>
      <c r="U50" s="55" t="str">
        <f>IFERROR(VLOOKUP(U371,[1]DAY!$A$2:$E$3000,4,0),0)</f>
        <v>木</v>
      </c>
      <c r="V50" s="55" t="str">
        <f>IFERROR(VLOOKUP(V371,[1]DAY!$A$2:$E$3000,4,0),0)</f>
        <v>金</v>
      </c>
      <c r="W50" s="55" t="str">
        <f>IFERROR(VLOOKUP(W371,[1]DAY!$A$2:$E$3000,4,0),0)</f>
        <v>土</v>
      </c>
      <c r="X50" s="55" t="str">
        <f>IFERROR(VLOOKUP(X371,[1]DAY!$A$2:$E$3000,4,0),0)</f>
        <v>日</v>
      </c>
      <c r="Y50" s="55" t="str">
        <f>IFERROR(VLOOKUP(Y371,[1]DAY!$A$2:$E$3000,4,0),0)</f>
        <v>月</v>
      </c>
      <c r="Z50" s="55" t="str">
        <f>IFERROR(VLOOKUP(Z371,[1]DAY!$A$2:$E$3000,4,0),0)</f>
        <v>火</v>
      </c>
      <c r="AA50" s="55" t="str">
        <f>IFERROR(VLOOKUP(AA371,[1]DAY!$A$2:$E$3000,4,0),0)</f>
        <v>水</v>
      </c>
      <c r="AB50" s="55" t="str">
        <f>IFERROR(VLOOKUP(AB371,[1]DAY!$A$2:$E$3000,4,0),0)</f>
        <v>木</v>
      </c>
      <c r="AC50" s="55" t="str">
        <f>IFERROR(VLOOKUP(AC371,[1]DAY!$A$2:$E$3000,4,0),0)</f>
        <v>金</v>
      </c>
      <c r="AD50" s="55" t="str">
        <f>IFERROR(VLOOKUP(AD371,[1]DAY!$A$2:$E$3000,4,0),0)</f>
        <v>土</v>
      </c>
      <c r="AE50" s="55" t="str">
        <f>IFERROR(VLOOKUP(AE371,[1]DAY!$A$2:$E$3000,4,0),0)</f>
        <v>日</v>
      </c>
      <c r="AF50" s="146"/>
      <c r="AG50" s="165"/>
      <c r="AH50" s="368"/>
      <c r="AI50" s="380"/>
      <c r="AJ50" s="165"/>
      <c r="AK50" s="180"/>
      <c r="AN50" s="218"/>
      <c r="AO50" s="218"/>
      <c r="AR50" s="60">
        <f>IFERROR(VLOOKUP(AR372,[1]DAY!$A$2:$E$744,3,0),0)</f>
        <v>0</v>
      </c>
    </row>
    <row r="51" spans="1:53" ht="88.5" customHeight="1">
      <c r="A51" s="15"/>
      <c r="B51" s="236" t="s">
        <v>47</v>
      </c>
      <c r="C51" s="247"/>
      <c r="D51" s="56" t="str">
        <f>IFERROR(VLOOKUP(D371,[1]DAY!$A$2:$E$3000,5,0),0)</f>
        <v/>
      </c>
      <c r="E51" s="56" t="str">
        <f>IFERROR(VLOOKUP(E371,[1]DAY!$A$2:$E$3000,5,0),0)</f>
        <v/>
      </c>
      <c r="F51" s="56" t="str">
        <f>IFERROR(VLOOKUP(F371,[1]DAY!$A$2:$E$3000,5,0),0)</f>
        <v/>
      </c>
      <c r="G51" s="56" t="str">
        <f>IFERROR(VLOOKUP(G371,[1]DAY!$A$2:$E$3000,5,0),0)</f>
        <v/>
      </c>
      <c r="H51" s="56" t="str">
        <f>IFERROR(VLOOKUP(H371,[1]DAY!$A$2:$E$3000,5,0),0)</f>
        <v/>
      </c>
      <c r="I51" s="56" t="str">
        <f>IFERROR(VLOOKUP(I371,[1]DAY!$A$2:$E$3000,5,0),0)</f>
        <v/>
      </c>
      <c r="J51" s="56" t="str">
        <f>IFERROR(VLOOKUP(J371,[1]DAY!$A$2:$E$3000,5,0),0)</f>
        <v/>
      </c>
      <c r="K51" s="56" t="str">
        <f>IFERROR(VLOOKUP(K371,[1]DAY!$A$2:$E$3000,5,0),0)</f>
        <v/>
      </c>
      <c r="L51" s="56" t="str">
        <f>IFERROR(VLOOKUP(L371,[1]DAY!$A$2:$E$3000,5,0),0)</f>
        <v/>
      </c>
      <c r="M51" s="56" t="str">
        <f>IFERROR(VLOOKUP(M371,[1]DAY!$A$2:$E$3000,5,0),0)</f>
        <v/>
      </c>
      <c r="N51" s="56" t="str">
        <f>IFERROR(VLOOKUP(N371,[1]DAY!$A$2:$E$3000,5,0),0)</f>
        <v/>
      </c>
      <c r="O51" s="56" t="str">
        <f>IFERROR(VLOOKUP(O371,[1]DAY!$A$2:$E$3000,5,0),0)</f>
        <v/>
      </c>
      <c r="P51" s="56" t="str">
        <f>IFERROR(VLOOKUP(P371,[1]DAY!$A$2:$E$3000,5,0),0)</f>
        <v/>
      </c>
      <c r="Q51" s="56" t="str">
        <f>IFERROR(VLOOKUP(Q371,[1]DAY!$A$2:$E$3000,5,0),0)</f>
        <v/>
      </c>
      <c r="R51" s="56" t="str">
        <f>IFERROR(VLOOKUP(R371,[1]DAY!$A$2:$E$3000,5,0),0)</f>
        <v/>
      </c>
      <c r="S51" s="56" t="str">
        <f>IFERROR(VLOOKUP(S371,[1]DAY!$A$2:$E$3000,5,0),0)</f>
        <v/>
      </c>
      <c r="T51" s="56" t="str">
        <f>IFERROR(VLOOKUP(T371,[1]DAY!$A$2:$E$3000,5,0),0)</f>
        <v/>
      </c>
      <c r="U51" s="56" t="str">
        <f>IFERROR(VLOOKUP(U371,[1]DAY!$A$2:$E$3000,5,0),0)</f>
        <v/>
      </c>
      <c r="V51" s="56" t="str">
        <f>IFERROR(VLOOKUP(V371,[1]DAY!$A$2:$E$3000,5,0),0)</f>
        <v/>
      </c>
      <c r="W51" s="56" t="str">
        <f>IFERROR(VLOOKUP(W371,[1]DAY!$A$2:$E$3000,5,0),0)</f>
        <v/>
      </c>
      <c r="X51" s="56" t="str">
        <f>IFERROR(VLOOKUP(X371,[1]DAY!$A$2:$E$3000,5,0),0)</f>
        <v/>
      </c>
      <c r="Y51" s="56" t="str">
        <f>IFERROR(VLOOKUP(Y371,[1]DAY!$A$2:$E$3000,5,0),0)</f>
        <v/>
      </c>
      <c r="Z51" s="56" t="str">
        <f>IFERROR(VLOOKUP(Z371,[1]DAY!$A$2:$E$3000,5,0),0)</f>
        <v/>
      </c>
      <c r="AA51" s="56" t="str">
        <f>IFERROR(VLOOKUP(AA371,[1]DAY!$A$2:$E$3000,5,0),0)</f>
        <v/>
      </c>
      <c r="AB51" s="56" t="str">
        <f>IFERROR(VLOOKUP(AB371,[1]DAY!$A$2:$E$3000,5,0),0)</f>
        <v/>
      </c>
      <c r="AC51" s="56" t="str">
        <f>IFERROR(VLOOKUP(AC371,[1]DAY!$A$2:$E$3000,5,0),0)</f>
        <v/>
      </c>
      <c r="AD51" s="56" t="str">
        <f>IFERROR(VLOOKUP(AD371,[1]DAY!$A$2:$E$3000,5,0),0)</f>
        <v/>
      </c>
      <c r="AE51" s="56" t="str">
        <f>IFERROR(VLOOKUP(AE371,[1]DAY!$A$2:$E$3000,5,0),0)</f>
        <v/>
      </c>
      <c r="AF51" s="146"/>
      <c r="AG51" s="165"/>
      <c r="AH51" s="369"/>
      <c r="AI51" s="380"/>
      <c r="AJ51" s="165"/>
      <c r="AK51" s="181"/>
      <c r="AN51" s="214"/>
      <c r="AO51" s="214"/>
      <c r="AR51" s="60">
        <f>IFERROR(VLOOKUP(AR372,[1]DAY!$A$2:$E$744,4,0),0)</f>
        <v>0</v>
      </c>
    </row>
    <row r="52" spans="1:53" ht="27.75" customHeight="1">
      <c r="A52" s="15"/>
      <c r="B52" s="237" t="str">
        <f>$B$20</f>
        <v>作業員A</v>
      </c>
      <c r="C52" s="36" t="s">
        <v>49</v>
      </c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147">
        <f>IF(COUNT(D52:AE52)=0,+(COUNTIF(D52:AE52,"作業"))+(COUNTIF(D52:AE52,"休日")),"")</f>
        <v>0</v>
      </c>
      <c r="AG52" s="166">
        <f>IF(+COUNT(D52:AE52)=0,(COUNTIF(D52:AE52,"休日")),"")</f>
        <v>0</v>
      </c>
      <c r="AH52" s="370">
        <f>IFERROR(IF(COUNTA(D52:AE52)=0,0,IF(COUNTA(D52:AE52)&lt;28,$G$359,IF(AN53&gt;0.284,$G$357,$G$358))),0)</f>
        <v>0</v>
      </c>
      <c r="AI52" s="381">
        <f>IF(COUNT(D53:AE53)=0,+(COUNTIF(D53:AE53,"作業"))+(COUNTIF(D53:AE53,"休日")),"")</f>
        <v>0</v>
      </c>
      <c r="AJ52" s="166">
        <f>IF(COUNT(D53:AE53)=0,(COUNTIF(D53:AE53,"休日")),"")</f>
        <v>0</v>
      </c>
      <c r="AK52" s="182">
        <f>IFERROR(IF(COUNTA(D53:AE53)=0,0,IF(COUNTA(D53:AE53)&lt;28,$G$359,IF(AO53&gt;0.284,$G$355,$G$356))),0)</f>
        <v>0</v>
      </c>
      <c r="AM52" s="6"/>
      <c r="AN52" s="218"/>
      <c r="AO52" s="218"/>
      <c r="AP52" s="6"/>
      <c r="AQ52" s="6"/>
      <c r="AR52" s="135">
        <f>IFERROR(VLOOKUP(AR400,[1]DAY!$A$2:$E$744,5,0),0)</f>
        <v>0</v>
      </c>
      <c r="AS52" s="6"/>
      <c r="AT52" s="6"/>
      <c r="AU52" s="6"/>
      <c r="AV52" s="6"/>
      <c r="AW52" s="6"/>
      <c r="AX52" s="6"/>
      <c r="AY52" s="6"/>
      <c r="AZ52" s="6"/>
      <c r="BA52" s="6"/>
    </row>
    <row r="53" spans="1:53" ht="27.75" customHeight="1">
      <c r="A53" s="15"/>
      <c r="B53" s="238"/>
      <c r="C53" s="248" t="s">
        <v>51</v>
      </c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N53" s="262"/>
      <c r="O53" s="262"/>
      <c r="P53" s="262"/>
      <c r="Q53" s="262"/>
      <c r="R53" s="262"/>
      <c r="S53" s="262"/>
      <c r="T53" s="262"/>
      <c r="U53" s="262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355">
        <f>IFERROR(AN53,0)</f>
        <v>0</v>
      </c>
      <c r="AG53" s="361"/>
      <c r="AH53" s="371"/>
      <c r="AI53" s="382">
        <f>IFERROR(AO53,0)</f>
        <v>0</v>
      </c>
      <c r="AJ53" s="361"/>
      <c r="AK53" s="396"/>
      <c r="AN53" s="217" t="e">
        <f>ROUND(AG52/AF52,3)</f>
        <v>#DIV/0!</v>
      </c>
      <c r="AO53" s="220" t="e">
        <f>ROUND(AJ52/AI52,3)</f>
        <v>#DIV/0!</v>
      </c>
      <c r="AR53" s="223">
        <f>IFERROR(VLOOKUP(AR400,[1]DAY!$A$2:$E$744,6,0),0)</f>
        <v>0</v>
      </c>
    </row>
    <row r="54" spans="1:53" ht="27.75" customHeight="1">
      <c r="A54" s="15"/>
      <c r="B54" s="237" t="str">
        <f>$B$22</f>
        <v>作業員B</v>
      </c>
      <c r="C54" s="36" t="s">
        <v>49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147">
        <f>IF(COUNT(D54:AE54)=0,+(COUNTIF(D54:AE54,"作業"))+(COUNTIF(D54:AE54,"休日")),"")</f>
        <v>0</v>
      </c>
      <c r="AG54" s="166">
        <f>IF(+COUNT(D54:AE54)=0,(COUNTIF(D54:AE54,"休日")),"")</f>
        <v>0</v>
      </c>
      <c r="AH54" s="370">
        <f>IFERROR(IF(COUNTA(D54:AE54)=0,0,IF(COUNTA(D54:AE54)&lt;28,$G$359,IF(AN55&gt;0.284,$G$357,$G$358))),0)</f>
        <v>0</v>
      </c>
      <c r="AI54" s="381">
        <f>IF(COUNT(D55:AE55)=0,+(COUNTIF(D55:AE55,"作業"))+(COUNTIF(D55:AE55,"休日")),"")</f>
        <v>0</v>
      </c>
      <c r="AJ54" s="166">
        <f>IF(COUNT(D55:AE55)=0,(COUNTIF(D55:AE55,"休日")),"")</f>
        <v>0</v>
      </c>
      <c r="AK54" s="182">
        <f>IFERROR(IF(COUNTA(D55:AE55)=0,0,IF(COUNTA(D55:AE55)&lt;28,$G$359,IF(AO55&gt;0.284,$G$355,$G$356))),0)</f>
        <v>0</v>
      </c>
      <c r="AM54" s="6"/>
      <c r="AN54" s="218"/>
      <c r="AO54" s="218"/>
      <c r="AP54" s="6"/>
      <c r="AQ54" s="6"/>
      <c r="AR54" s="135">
        <f>IFERROR(VLOOKUP(AR396,[1]DAY!$A$2:$E$744,5,0),0)</f>
        <v>0</v>
      </c>
      <c r="AS54" s="6"/>
      <c r="AT54" s="6"/>
      <c r="AU54" s="6"/>
      <c r="AV54" s="6"/>
      <c r="AW54" s="6"/>
      <c r="AX54" s="6"/>
      <c r="AY54" s="6"/>
      <c r="AZ54" s="6"/>
      <c r="BA54" s="6"/>
    </row>
    <row r="55" spans="1:53" ht="27.75" customHeight="1">
      <c r="A55" s="15"/>
      <c r="B55" s="238"/>
      <c r="C55" s="248" t="s">
        <v>51</v>
      </c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355">
        <f>IFERROR(AN55,0)</f>
        <v>0</v>
      </c>
      <c r="AG55" s="361"/>
      <c r="AH55" s="371"/>
      <c r="AI55" s="382">
        <f>IFERROR(AO55,0)</f>
        <v>0</v>
      </c>
      <c r="AJ55" s="361"/>
      <c r="AK55" s="396"/>
      <c r="AN55" s="217" t="e">
        <f>ROUND(AG54/AF54,3)</f>
        <v>#DIV/0!</v>
      </c>
      <c r="AO55" s="220" t="e">
        <f>ROUND(AJ54/AI54,3)</f>
        <v>#DIV/0!</v>
      </c>
      <c r="AR55" s="223">
        <f>IFERROR(VLOOKUP(AR396,[1]DAY!$A$2:$E$744,6,0),0)</f>
        <v>0</v>
      </c>
    </row>
    <row r="56" spans="1:53" ht="27.75" customHeight="1">
      <c r="A56" s="15"/>
      <c r="B56" s="237" t="str">
        <f>$B$24</f>
        <v>作業員C</v>
      </c>
      <c r="C56" s="36" t="s">
        <v>49</v>
      </c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147">
        <f>IF(COUNT(D56:AE56)=0,+(COUNTIF(D56:AE56,"作業"))+(COUNTIF(D56:AE56,"休日")),"")</f>
        <v>0</v>
      </c>
      <c r="AG56" s="166">
        <f>IF(+COUNT(D56:AE56)=0,(COUNTIF(D56:AE56,"休日")),"")</f>
        <v>0</v>
      </c>
      <c r="AH56" s="370">
        <f>IFERROR(IF(COUNTA(D56:AE56)=0,0,IF(COUNTA(D56:AE56)&lt;28,$G$359,IF(AN57&gt;0.284,$G$357,$G$358))),0)</f>
        <v>0</v>
      </c>
      <c r="AI56" s="381">
        <f>IF(COUNT(D57:AE57)=0,+(COUNTIF(D57:AE57,"作業"))+(COUNTIF(D57:AE57,"休日")),"")</f>
        <v>0</v>
      </c>
      <c r="AJ56" s="166">
        <f>IF(COUNT(D57:AE57)=0,(COUNTIF(D57:AE57,"休日")),"")</f>
        <v>0</v>
      </c>
      <c r="AK56" s="182">
        <f>IFERROR(IF(COUNTA(D57:AE57)=0,0,IF(COUNTA(D57:AE57)&lt;28,$G$359,IF(AO57&gt;0.284,$G$355,$G$356))),0)</f>
        <v>0</v>
      </c>
      <c r="AM56" s="6"/>
      <c r="AN56" s="218"/>
      <c r="AO56" s="218"/>
      <c r="AP56" s="6"/>
      <c r="AQ56" s="6"/>
      <c r="AR56" s="135">
        <f>IFERROR(VLOOKUP(AR398,[1]DAY!$A$2:$E$744,5,0),0)</f>
        <v>0</v>
      </c>
      <c r="AS56" s="6"/>
      <c r="AT56" s="6"/>
      <c r="AU56" s="6"/>
      <c r="AV56" s="6"/>
      <c r="AW56" s="6"/>
      <c r="AX56" s="6"/>
      <c r="AY56" s="6"/>
      <c r="AZ56" s="6"/>
      <c r="BA56" s="6"/>
    </row>
    <row r="57" spans="1:53" ht="27.75" customHeight="1">
      <c r="A57" s="15"/>
      <c r="B57" s="238"/>
      <c r="C57" s="248" t="s">
        <v>51</v>
      </c>
      <c r="D57" s="262"/>
      <c r="E57" s="262"/>
      <c r="F57" s="262"/>
      <c r="G57" s="262"/>
      <c r="H57" s="262"/>
      <c r="I57" s="262"/>
      <c r="J57" s="262"/>
      <c r="K57" s="262"/>
      <c r="L57" s="262"/>
      <c r="M57" s="262"/>
      <c r="N57" s="262"/>
      <c r="O57" s="262"/>
      <c r="P57" s="262"/>
      <c r="Q57" s="262"/>
      <c r="R57" s="262"/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62"/>
      <c r="AE57" s="262"/>
      <c r="AF57" s="355">
        <f>IFERROR(AN57,0)</f>
        <v>0</v>
      </c>
      <c r="AG57" s="361"/>
      <c r="AH57" s="371"/>
      <c r="AI57" s="382">
        <f>IFERROR(AO57,0)</f>
        <v>0</v>
      </c>
      <c r="AJ57" s="361"/>
      <c r="AK57" s="396"/>
      <c r="AN57" s="217" t="e">
        <f>ROUND(AG56/AF56,3)</f>
        <v>#DIV/0!</v>
      </c>
      <c r="AO57" s="220" t="e">
        <f>ROUND(AJ56/AI56,3)</f>
        <v>#DIV/0!</v>
      </c>
      <c r="AR57" s="223">
        <f>IFERROR(VLOOKUP(AR398,[1]DAY!$A$2:$E$744,6,0),0)</f>
        <v>0</v>
      </c>
    </row>
    <row r="58" spans="1:53" ht="27.75" customHeight="1">
      <c r="A58" s="15"/>
      <c r="B58" s="237" t="str">
        <f>$B$26</f>
        <v>作業員D</v>
      </c>
      <c r="C58" s="36" t="s">
        <v>49</v>
      </c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147">
        <f>IF(COUNT(D58:AE58)=0,+(COUNTIF(D58:AE58,"作業"))+(COUNTIF(D58:AE58,"休日")),"")</f>
        <v>0</v>
      </c>
      <c r="AG58" s="166">
        <f>IF(+COUNT(D58:AE58)=0,(COUNTIF(D58:AE58,"休日")),"")</f>
        <v>0</v>
      </c>
      <c r="AH58" s="370">
        <f>IFERROR(IF(COUNTA(D58:AE58)=0,0,IF(COUNTA(D58:AE58)&lt;28,$G$359,IF(AN59&gt;0.284,$G$357,$G$358))),0)</f>
        <v>0</v>
      </c>
      <c r="AI58" s="381">
        <f>IF(COUNT(D59:AE59)=0,+(COUNTIF(D59:AE59,"作業"))+(COUNTIF(D59:AE59,"休日")),"")</f>
        <v>0</v>
      </c>
      <c r="AJ58" s="166">
        <f>IF(COUNT(D59:AE59)=0,(COUNTIF(D59:AE59,"休日")),"")</f>
        <v>0</v>
      </c>
      <c r="AK58" s="182">
        <f>IFERROR(IF(COUNTA(D59:AE59)=0,0,IF(COUNTA(D59:AE59)&lt;28,$G$359,IF(AO59&gt;0.284,$G$355,$G$356))),0)</f>
        <v>0</v>
      </c>
      <c r="AM58" s="6"/>
      <c r="AN58" s="218"/>
      <c r="AO58" s="218"/>
      <c r="AP58" s="6"/>
      <c r="AQ58" s="6"/>
      <c r="AR58" s="135">
        <f>IFERROR(VLOOKUP(AR400,[1]DAY!$A$2:$E$744,5,0),0)</f>
        <v>0</v>
      </c>
      <c r="AS58" s="6"/>
      <c r="AT58" s="6"/>
      <c r="AU58" s="6"/>
      <c r="AV58" s="6"/>
      <c r="AW58" s="6"/>
      <c r="AX58" s="6"/>
      <c r="AY58" s="6"/>
      <c r="AZ58" s="6"/>
      <c r="BA58" s="6"/>
    </row>
    <row r="59" spans="1:53" ht="27.75" customHeight="1">
      <c r="A59" s="15"/>
      <c r="B59" s="238"/>
      <c r="C59" s="248" t="s">
        <v>51</v>
      </c>
      <c r="D59" s="262"/>
      <c r="E59" s="262"/>
      <c r="F59" s="262"/>
      <c r="G59" s="262"/>
      <c r="H59" s="262"/>
      <c r="I59" s="262"/>
      <c r="J59" s="262"/>
      <c r="K59" s="262"/>
      <c r="L59" s="262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355">
        <f>IFERROR(AN59,0)</f>
        <v>0</v>
      </c>
      <c r="AG59" s="361"/>
      <c r="AH59" s="371"/>
      <c r="AI59" s="382">
        <f>IFERROR(AO59,0)</f>
        <v>0</v>
      </c>
      <c r="AJ59" s="361"/>
      <c r="AK59" s="396"/>
      <c r="AN59" s="217" t="e">
        <f>ROUND(AG58/AF58,3)</f>
        <v>#DIV/0!</v>
      </c>
      <c r="AO59" s="220" t="e">
        <f>ROUND(AJ58/AI58,3)</f>
        <v>#DIV/0!</v>
      </c>
      <c r="AR59" s="223">
        <f>IFERROR(VLOOKUP(AR400,[1]DAY!$A$2:$E$744,6,0),0)</f>
        <v>0</v>
      </c>
    </row>
    <row r="60" spans="1:53" ht="27.75" customHeight="1">
      <c r="A60" s="15"/>
      <c r="B60" s="237" t="str">
        <f>$B$28</f>
        <v>作業員E</v>
      </c>
      <c r="C60" s="36" t="s">
        <v>49</v>
      </c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147">
        <f>IF(COUNT(D60:AE60)=0,+(COUNTIF(D60:AE60,"作業"))+(COUNTIF(D60:AE60,"休日")),"")</f>
        <v>0</v>
      </c>
      <c r="AG60" s="166">
        <f>IF(+COUNT(D60:AE60)=0,(COUNTIF(D60:AE60,"休日")),"")</f>
        <v>0</v>
      </c>
      <c r="AH60" s="370">
        <f>IFERROR(IF(COUNTA(D60:AE60)=0,0,IF(COUNTA(D60:AE60)&lt;28,$G$359,IF(AN61&gt;0.284,$G$357,$G$358))),0)</f>
        <v>0</v>
      </c>
      <c r="AI60" s="381">
        <f>IF(COUNT(D61:AE61)=0,+(COUNTIF(D61:AE61,"作業"))+(COUNTIF(D61:AE61,"休日")),"")</f>
        <v>0</v>
      </c>
      <c r="AJ60" s="166">
        <f>IF(COUNT(D61:AE61)=0,(COUNTIF(D61:AE61,"休日")),"")</f>
        <v>0</v>
      </c>
      <c r="AK60" s="182">
        <f>IFERROR(IF(COUNTA(D61:AE61)=0,0,IF(COUNTA(D61:AE61)&lt;28,$G$359,IF(AO61&gt;0.284,$G$355,$G$356))),0)</f>
        <v>0</v>
      </c>
      <c r="AM60" s="6"/>
      <c r="AN60" s="218"/>
      <c r="AO60" s="218"/>
      <c r="AP60" s="6"/>
      <c r="AQ60" s="6"/>
      <c r="AR60" s="135">
        <f>IFERROR(VLOOKUP(AR402,[1]DAY!$A$2:$E$744,5,0),0)</f>
        <v>0</v>
      </c>
      <c r="AS60" s="6"/>
      <c r="AT60" s="6"/>
      <c r="AU60" s="6"/>
      <c r="AV60" s="6"/>
      <c r="AW60" s="6"/>
      <c r="AX60" s="6"/>
      <c r="AY60" s="6"/>
      <c r="AZ60" s="6"/>
      <c r="BA60" s="6"/>
    </row>
    <row r="61" spans="1:53" ht="27.75" customHeight="1">
      <c r="A61" s="15"/>
      <c r="B61" s="238"/>
      <c r="C61" s="248" t="s">
        <v>51</v>
      </c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N61" s="262"/>
      <c r="O61" s="262"/>
      <c r="P61" s="262"/>
      <c r="Q61" s="262"/>
      <c r="R61" s="262"/>
      <c r="S61" s="262"/>
      <c r="T61" s="262"/>
      <c r="U61" s="262"/>
      <c r="V61" s="262"/>
      <c r="W61" s="262"/>
      <c r="X61" s="262"/>
      <c r="Y61" s="262"/>
      <c r="Z61" s="262"/>
      <c r="AA61" s="262"/>
      <c r="AB61" s="262"/>
      <c r="AC61" s="262"/>
      <c r="AD61" s="262"/>
      <c r="AE61" s="262"/>
      <c r="AF61" s="355">
        <f>IFERROR(AN61,0)</f>
        <v>0</v>
      </c>
      <c r="AG61" s="361"/>
      <c r="AH61" s="371"/>
      <c r="AI61" s="382">
        <f>IFERROR(AO61,0)</f>
        <v>0</v>
      </c>
      <c r="AJ61" s="361"/>
      <c r="AK61" s="396"/>
      <c r="AN61" s="217" t="e">
        <f>ROUND(AG60/AF60,3)</f>
        <v>#DIV/0!</v>
      </c>
      <c r="AO61" s="220" t="e">
        <f>ROUND(AJ60/AI60,3)</f>
        <v>#DIV/0!</v>
      </c>
      <c r="AR61" s="223">
        <f>IFERROR(VLOOKUP(AR402,[1]DAY!$A$2:$E$744,6,0),0)</f>
        <v>0</v>
      </c>
    </row>
    <row r="62" spans="1:53" ht="27.75" customHeight="1">
      <c r="A62" s="15"/>
      <c r="B62" s="237" t="str">
        <f>$B$30</f>
        <v>作業員F</v>
      </c>
      <c r="C62" s="36" t="s">
        <v>49</v>
      </c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147">
        <f>IF(COUNT(D62:AE62)=0,+(COUNTIF(D62:AE62,"作業"))+(COUNTIF(D62:AE62,"休日")),"")</f>
        <v>0</v>
      </c>
      <c r="AG62" s="166">
        <f>IF(+COUNT(D62:AE62)=0,(COUNTIF(D62:AE62,"休日")),"")</f>
        <v>0</v>
      </c>
      <c r="AH62" s="370">
        <f>IFERROR(IF(COUNTA(D62:AE62)=0,0,IF(COUNTA(D62:AE62)&lt;28,$G$359,IF(AN63&gt;0.284,$G$357,$G$358))),0)</f>
        <v>0</v>
      </c>
      <c r="AI62" s="381">
        <f>IF(COUNT(D63:AE63)=0,+(COUNTIF(D63:AE63,"作業"))+(COUNTIF(D63:AE63,"休日")),"")</f>
        <v>0</v>
      </c>
      <c r="AJ62" s="166">
        <f>IF(COUNT(D63:AE63)=0,(COUNTIF(D63:AE63,"休日")),"")</f>
        <v>0</v>
      </c>
      <c r="AK62" s="182">
        <f>IFERROR(IF(COUNTA(D63:AE63)=0,0,IF(COUNTA(D63:AE63)&lt;28,$G$359,IF(AO63&gt;0.284,$G$355,$G$356))),0)</f>
        <v>0</v>
      </c>
      <c r="AM62" s="6"/>
      <c r="AN62" s="218"/>
      <c r="AO62" s="218"/>
      <c r="AP62" s="6"/>
      <c r="AQ62" s="6"/>
      <c r="AR62" s="135">
        <f>IFERROR(VLOOKUP(AR372,[1]DAY!$A$2:$E$744,5,0),0)</f>
        <v>0</v>
      </c>
      <c r="AS62" s="6"/>
      <c r="AT62" s="6"/>
      <c r="AU62" s="6"/>
      <c r="AV62" s="6"/>
      <c r="AW62" s="6"/>
      <c r="AX62" s="6"/>
      <c r="AY62" s="6"/>
      <c r="AZ62" s="6"/>
      <c r="BA62" s="6"/>
    </row>
    <row r="63" spans="1:53" ht="27.75" customHeight="1">
      <c r="A63" s="16"/>
      <c r="B63" s="238"/>
      <c r="C63" s="37" t="s">
        <v>51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148">
        <f>IFERROR(AN63,0)</f>
        <v>0</v>
      </c>
      <c r="AG63" s="167"/>
      <c r="AH63" s="374"/>
      <c r="AI63" s="384">
        <f>IFERROR(AO63,0)</f>
        <v>0</v>
      </c>
      <c r="AJ63" s="167"/>
      <c r="AK63" s="183"/>
      <c r="AN63" s="217" t="e">
        <f>ROUND(AG62/AF62,3)</f>
        <v>#DIV/0!</v>
      </c>
      <c r="AO63" s="220" t="e">
        <f>ROUND(AJ62/AI62,3)</f>
        <v>#DIV/0!</v>
      </c>
      <c r="AR63" s="223">
        <f>IFERROR(VLOOKUP(AR372,[1]DAY!$A$2:$E$744,6,0),0)</f>
        <v>0</v>
      </c>
    </row>
    <row r="64" spans="1:53" s="6" customFormat="1" ht="27.75" customHeight="1">
      <c r="A64" s="14" t="s">
        <v>10</v>
      </c>
      <c r="B64" s="233" t="s">
        <v>31</v>
      </c>
      <c r="C64" s="244"/>
      <c r="D64" s="53">
        <f>IFERROR(VLOOKUP(D372,[1]DAY!$A$2:$E$3000,2,0),0)</f>
        <v>6</v>
      </c>
      <c r="E64" s="53">
        <f>IFERROR(VLOOKUP(E372,[1]DAY!$A$2:$E$3000,2,0),0)</f>
        <v>6</v>
      </c>
      <c r="F64" s="53">
        <f>IFERROR(VLOOKUP(F372,[1]DAY!$A$2:$E$3000,2,0),0)</f>
        <v>6</v>
      </c>
      <c r="G64" s="53">
        <f>IFERROR(VLOOKUP(G372,[1]DAY!$A$2:$E$3000,2,0),0)</f>
        <v>6</v>
      </c>
      <c r="H64" s="53">
        <f>IFERROR(VLOOKUP(H372,[1]DAY!$A$2:$E$3000,2,0),0)</f>
        <v>6</v>
      </c>
      <c r="I64" s="53">
        <f>IFERROR(VLOOKUP(I372,[1]DAY!$A$2:$E$3000,2,0),0)</f>
        <v>6</v>
      </c>
      <c r="J64" s="53">
        <f>IFERROR(VLOOKUP(J372,[1]DAY!$A$2:$E$3000,2,0),0)</f>
        <v>6</v>
      </c>
      <c r="K64" s="53">
        <f>IFERROR(VLOOKUP(K372,[1]DAY!$A$2:$E$3000,2,0),0)</f>
        <v>7</v>
      </c>
      <c r="L64" s="53">
        <f>IFERROR(VLOOKUP(L372,[1]DAY!$A$2:$E$3000,2,0),0)</f>
        <v>7</v>
      </c>
      <c r="M64" s="53">
        <f>IFERROR(VLOOKUP(M372,[1]DAY!$A$2:$E$3000,2,0),0)</f>
        <v>7</v>
      </c>
      <c r="N64" s="53">
        <f>IFERROR(VLOOKUP(N372,[1]DAY!$A$2:$E$3000,2,0),0)</f>
        <v>7</v>
      </c>
      <c r="O64" s="53">
        <f>IFERROR(VLOOKUP(O372,[1]DAY!$A$2:$E$3000,2,0),0)</f>
        <v>7</v>
      </c>
      <c r="P64" s="53">
        <f>IFERROR(VLOOKUP(P372,[1]DAY!$A$2:$E$3000,2,0),0)</f>
        <v>7</v>
      </c>
      <c r="Q64" s="53">
        <f>IFERROR(VLOOKUP(Q372,[1]DAY!$A$2:$E$3000,2,0),0)</f>
        <v>7</v>
      </c>
      <c r="R64" s="53">
        <f>IFERROR(VLOOKUP(R372,[1]DAY!$A$2:$E$3000,2,0),0)</f>
        <v>7</v>
      </c>
      <c r="S64" s="53">
        <f>IFERROR(VLOOKUP(S372,[1]DAY!$A$2:$E$3000,2,0),0)</f>
        <v>7</v>
      </c>
      <c r="T64" s="53">
        <f>IFERROR(VLOOKUP(T372,[1]DAY!$A$2:$E$3000,2,0),0)</f>
        <v>7</v>
      </c>
      <c r="U64" s="53">
        <f>IFERROR(VLOOKUP(U372,[1]DAY!$A$2:$E$3000,2,0),0)</f>
        <v>7</v>
      </c>
      <c r="V64" s="53">
        <f>IFERROR(VLOOKUP(V372,[1]DAY!$A$2:$E$3000,2,0),0)</f>
        <v>7</v>
      </c>
      <c r="W64" s="53">
        <f>IFERROR(VLOOKUP(W372,[1]DAY!$A$2:$E$3000,2,0),0)</f>
        <v>7</v>
      </c>
      <c r="X64" s="53">
        <f>IFERROR(VLOOKUP(X372,[1]DAY!$A$2:$E$3000,2,0),0)</f>
        <v>7</v>
      </c>
      <c r="Y64" s="53">
        <f>IFERROR(VLOOKUP(Y372,[1]DAY!$A$2:$E$3000,2,0),0)</f>
        <v>7</v>
      </c>
      <c r="Z64" s="53">
        <f>IFERROR(VLOOKUP(Z372,[1]DAY!$A$2:$E$3000,2,0),0)</f>
        <v>7</v>
      </c>
      <c r="AA64" s="53">
        <f>IFERROR(VLOOKUP(AA372,[1]DAY!$A$2:$E$3000,2,0),0)</f>
        <v>7</v>
      </c>
      <c r="AB64" s="53">
        <f>IFERROR(VLOOKUP(AB372,[1]DAY!$A$2:$E$3000,2,0),0)</f>
        <v>7</v>
      </c>
      <c r="AC64" s="53">
        <f>IFERROR(VLOOKUP(AC372,[1]DAY!$A$2:$E$3000,2,0),0)</f>
        <v>7</v>
      </c>
      <c r="AD64" s="53">
        <f>IFERROR(VLOOKUP(AD372,[1]DAY!$A$2:$E$3000,2,0),0)</f>
        <v>7</v>
      </c>
      <c r="AE64" s="53">
        <f>IFERROR(VLOOKUP(AE372,[1]DAY!$A$2:$E$3000,2,0),0)</f>
        <v>7</v>
      </c>
      <c r="AF64" s="149" t="s">
        <v>68</v>
      </c>
      <c r="AG64" s="168" t="s">
        <v>77</v>
      </c>
      <c r="AH64" s="368" t="s">
        <v>79</v>
      </c>
      <c r="AI64" s="379" t="s">
        <v>68</v>
      </c>
      <c r="AJ64" s="164" t="s">
        <v>80</v>
      </c>
      <c r="AK64" s="180" t="s">
        <v>79</v>
      </c>
      <c r="AM64" s="4"/>
      <c r="AN64" s="218"/>
      <c r="AO64" s="218"/>
      <c r="AP64" s="4"/>
      <c r="AQ64" s="4"/>
      <c r="AR64" s="226">
        <f>IFERROR(VLOOKUP(AR372,[1]DAY!$A$2:$E$744,7,0),0)</f>
        <v>0</v>
      </c>
      <c r="AS64" s="4"/>
      <c r="AT64" s="4"/>
      <c r="AU64" s="4"/>
      <c r="AV64" s="4"/>
      <c r="AW64" s="4"/>
      <c r="AX64" s="4"/>
      <c r="AY64" s="4"/>
      <c r="AZ64" s="4"/>
      <c r="BA64" s="4"/>
    </row>
    <row r="65" spans="1:53" ht="27.75" customHeight="1">
      <c r="A65" s="15"/>
      <c r="B65" s="234" t="s">
        <v>45</v>
      </c>
      <c r="C65" s="245"/>
      <c r="D65" s="54">
        <f>IFERROR(VLOOKUP(D372,[1]DAY!$A$2:$E$3000,3,0),0)</f>
        <v>24</v>
      </c>
      <c r="E65" s="54">
        <f>IFERROR(VLOOKUP(E372,[1]DAY!$A$2:$E$3000,3,0),0)</f>
        <v>25</v>
      </c>
      <c r="F65" s="54">
        <f>IFERROR(VLOOKUP(F372,[1]DAY!$A$2:$E$3000,3,0),0)</f>
        <v>26</v>
      </c>
      <c r="G65" s="54">
        <f>IFERROR(VLOOKUP(G372,[1]DAY!$A$2:$E$3000,3,0),0)</f>
        <v>27</v>
      </c>
      <c r="H65" s="54">
        <f>IFERROR(VLOOKUP(H372,[1]DAY!$A$2:$E$3000,3,0),0)</f>
        <v>28</v>
      </c>
      <c r="I65" s="54">
        <f>IFERROR(VLOOKUP(I372,[1]DAY!$A$2:$E$3000,3,0),0)</f>
        <v>29</v>
      </c>
      <c r="J65" s="54">
        <f>IFERROR(VLOOKUP(J372,[1]DAY!$A$2:$E$3000,3,0),0)</f>
        <v>30</v>
      </c>
      <c r="K65" s="54">
        <f>IFERROR(VLOOKUP(K372,[1]DAY!$A$2:$E$3000,3,0),0)</f>
        <v>1</v>
      </c>
      <c r="L65" s="54">
        <f>IFERROR(VLOOKUP(L372,[1]DAY!$A$2:$E$3000,3,0),0)</f>
        <v>2</v>
      </c>
      <c r="M65" s="54">
        <f>IFERROR(VLOOKUP(M372,[1]DAY!$A$2:$E$3000,3,0),0)</f>
        <v>3</v>
      </c>
      <c r="N65" s="54">
        <f>IFERROR(VLOOKUP(N372,[1]DAY!$A$2:$E$3000,3,0),0)</f>
        <v>4</v>
      </c>
      <c r="O65" s="54">
        <f>IFERROR(VLOOKUP(O372,[1]DAY!$A$2:$E$3000,3,0),0)</f>
        <v>5</v>
      </c>
      <c r="P65" s="54">
        <f>IFERROR(VLOOKUP(P372,[1]DAY!$A$2:$E$3000,3,0),0)</f>
        <v>6</v>
      </c>
      <c r="Q65" s="54">
        <f>IFERROR(VLOOKUP(Q372,[1]DAY!$A$2:$E$3000,3,0),0)</f>
        <v>7</v>
      </c>
      <c r="R65" s="54">
        <f>IFERROR(VLOOKUP(R372,[1]DAY!$A$2:$E$3000,3,0),0)</f>
        <v>8</v>
      </c>
      <c r="S65" s="54">
        <f>IFERROR(VLOOKUP(S372,[1]DAY!$A$2:$E$3000,3,0),0)</f>
        <v>9</v>
      </c>
      <c r="T65" s="54">
        <f>IFERROR(VLOOKUP(T372,[1]DAY!$A$2:$E$3000,3,0),0)</f>
        <v>10</v>
      </c>
      <c r="U65" s="54">
        <f>IFERROR(VLOOKUP(U372,[1]DAY!$A$2:$E$3000,3,0),0)</f>
        <v>11</v>
      </c>
      <c r="V65" s="54">
        <f>IFERROR(VLOOKUP(V372,[1]DAY!$A$2:$E$3000,3,0),0)</f>
        <v>12</v>
      </c>
      <c r="W65" s="54">
        <f>IFERROR(VLOOKUP(W372,[1]DAY!$A$2:$E$3000,3,0),0)</f>
        <v>13</v>
      </c>
      <c r="X65" s="54">
        <f>IFERROR(VLOOKUP(X372,[1]DAY!$A$2:$E$3000,3,0),0)</f>
        <v>14</v>
      </c>
      <c r="Y65" s="54">
        <f>IFERROR(VLOOKUP(Y372,[1]DAY!$A$2:$E$3000,3,0),0)</f>
        <v>15</v>
      </c>
      <c r="Z65" s="54">
        <f>IFERROR(VLOOKUP(Z372,[1]DAY!$A$2:$E$3000,3,0),0)</f>
        <v>16</v>
      </c>
      <c r="AA65" s="54">
        <f>IFERROR(VLOOKUP(AA372,[1]DAY!$A$2:$E$3000,3,0),0)</f>
        <v>17</v>
      </c>
      <c r="AB65" s="54">
        <f>IFERROR(VLOOKUP(AB372,[1]DAY!$A$2:$E$3000,3,0),0)</f>
        <v>18</v>
      </c>
      <c r="AC65" s="54">
        <f>IFERROR(VLOOKUP(AC372,[1]DAY!$A$2:$E$3000,3,0),0)</f>
        <v>19</v>
      </c>
      <c r="AD65" s="54">
        <f>IFERROR(VLOOKUP(AD372,[1]DAY!$A$2:$E$3000,3,0),0)</f>
        <v>20</v>
      </c>
      <c r="AE65" s="134">
        <f>IFERROR(VLOOKUP(AE372,[1]DAY!$A$2:$E$3000,3,0),0)</f>
        <v>21</v>
      </c>
      <c r="AF65" s="146"/>
      <c r="AG65" s="165"/>
      <c r="AH65" s="368"/>
      <c r="AI65" s="380"/>
      <c r="AJ65" s="165"/>
      <c r="AK65" s="180"/>
      <c r="AN65" s="218"/>
      <c r="AO65" s="218"/>
      <c r="AR65" s="30">
        <f>IFERROR(VLOOKUP(AR373,[1]DAY!$A$2:$E$744,2,0),0)</f>
        <v>0</v>
      </c>
    </row>
    <row r="66" spans="1:53" ht="27.75" customHeight="1">
      <c r="A66" s="15"/>
      <c r="B66" s="235" t="s">
        <v>46</v>
      </c>
      <c r="C66" s="246"/>
      <c r="D66" s="55" t="str">
        <f>IFERROR(VLOOKUP(D372,[1]DAY!$A$2:$E$3000,4,0),0)</f>
        <v>月</v>
      </c>
      <c r="E66" s="55" t="str">
        <f>IFERROR(VLOOKUP(E372,[1]DAY!$A$2:$E$3000,4,0),0)</f>
        <v>火</v>
      </c>
      <c r="F66" s="55" t="str">
        <f>IFERROR(VLOOKUP(F372,[1]DAY!$A$2:$E$3000,4,0),0)</f>
        <v>水</v>
      </c>
      <c r="G66" s="55" t="str">
        <f>IFERROR(VLOOKUP(G372,[1]DAY!$A$2:$E$3000,4,0),0)</f>
        <v>木</v>
      </c>
      <c r="H66" s="55" t="str">
        <f>IFERROR(VLOOKUP(H372,[1]DAY!$A$2:$E$3000,4,0),0)</f>
        <v>金</v>
      </c>
      <c r="I66" s="55" t="str">
        <f>IFERROR(VLOOKUP(I372,[1]DAY!$A$2:$E$3000,4,0),0)</f>
        <v>土</v>
      </c>
      <c r="J66" s="55" t="str">
        <f>IFERROR(VLOOKUP(J372,[1]DAY!$A$2:$E$3000,4,0),0)</f>
        <v>日</v>
      </c>
      <c r="K66" s="55" t="str">
        <f>IFERROR(VLOOKUP(K372,[1]DAY!$A$2:$E$3000,4,0),0)</f>
        <v>月</v>
      </c>
      <c r="L66" s="55" t="str">
        <f>IFERROR(VLOOKUP(L372,[1]DAY!$A$2:$E$3000,4,0),0)</f>
        <v>火</v>
      </c>
      <c r="M66" s="55" t="str">
        <f>IFERROR(VLOOKUP(M372,[1]DAY!$A$2:$E$3000,4,0),0)</f>
        <v>水</v>
      </c>
      <c r="N66" s="55" t="str">
        <f>IFERROR(VLOOKUP(N372,[1]DAY!$A$2:$E$3000,4,0),0)</f>
        <v>木</v>
      </c>
      <c r="O66" s="55" t="str">
        <f>IFERROR(VLOOKUP(O372,[1]DAY!$A$2:$E$3000,4,0),0)</f>
        <v>金</v>
      </c>
      <c r="P66" s="55" t="str">
        <f>IFERROR(VLOOKUP(P372,[1]DAY!$A$2:$E$3000,4,0),0)</f>
        <v>土</v>
      </c>
      <c r="Q66" s="55" t="str">
        <f>IFERROR(VLOOKUP(Q372,[1]DAY!$A$2:$E$3000,4,0),0)</f>
        <v>日</v>
      </c>
      <c r="R66" s="55" t="str">
        <f>IFERROR(VLOOKUP(R372,[1]DAY!$A$2:$E$3000,4,0),0)</f>
        <v>月</v>
      </c>
      <c r="S66" s="55" t="str">
        <f>IFERROR(VLOOKUP(S372,[1]DAY!$A$2:$E$3000,4,0),0)</f>
        <v>火</v>
      </c>
      <c r="T66" s="55" t="str">
        <f>IFERROR(VLOOKUP(T372,[1]DAY!$A$2:$E$3000,4,0),0)</f>
        <v>水</v>
      </c>
      <c r="U66" s="55" t="str">
        <f>IFERROR(VLOOKUP(U372,[1]DAY!$A$2:$E$3000,4,0),0)</f>
        <v>木</v>
      </c>
      <c r="V66" s="55" t="str">
        <f>IFERROR(VLOOKUP(V372,[1]DAY!$A$2:$E$3000,4,0),0)</f>
        <v>金</v>
      </c>
      <c r="W66" s="55" t="str">
        <f>IFERROR(VLOOKUP(W372,[1]DAY!$A$2:$E$3000,4,0),0)</f>
        <v>土</v>
      </c>
      <c r="X66" s="55" t="str">
        <f>IFERROR(VLOOKUP(X372,[1]DAY!$A$2:$E$3000,4,0),0)</f>
        <v>日</v>
      </c>
      <c r="Y66" s="55" t="str">
        <f>IFERROR(VLOOKUP(Y372,[1]DAY!$A$2:$E$3000,4,0),0)</f>
        <v>月</v>
      </c>
      <c r="Z66" s="55" t="str">
        <f>IFERROR(VLOOKUP(Z372,[1]DAY!$A$2:$E$3000,4,0),0)</f>
        <v>火</v>
      </c>
      <c r="AA66" s="55" t="str">
        <f>IFERROR(VLOOKUP(AA372,[1]DAY!$A$2:$E$3000,4,0),0)</f>
        <v>水</v>
      </c>
      <c r="AB66" s="55" t="str">
        <f>IFERROR(VLOOKUP(AB372,[1]DAY!$A$2:$E$3000,4,0),0)</f>
        <v>木</v>
      </c>
      <c r="AC66" s="55" t="str">
        <f>IFERROR(VLOOKUP(AC372,[1]DAY!$A$2:$E$3000,4,0),0)</f>
        <v>金</v>
      </c>
      <c r="AD66" s="55" t="str">
        <f>IFERROR(VLOOKUP(AD372,[1]DAY!$A$2:$E$3000,4,0),0)</f>
        <v>土</v>
      </c>
      <c r="AE66" s="55" t="str">
        <f>IFERROR(VLOOKUP(AE372,[1]DAY!$A$2:$E$3000,4,0),0)</f>
        <v>日</v>
      </c>
      <c r="AF66" s="146"/>
      <c r="AG66" s="165"/>
      <c r="AH66" s="368"/>
      <c r="AI66" s="380"/>
      <c r="AJ66" s="165"/>
      <c r="AK66" s="180"/>
      <c r="AN66" s="218"/>
      <c r="AO66" s="218"/>
      <c r="AR66" s="60">
        <f>IFERROR(VLOOKUP(AR373,[1]DAY!$A$2:$E$744,3,0),0)</f>
        <v>0</v>
      </c>
    </row>
    <row r="67" spans="1:53" ht="88.5" customHeight="1">
      <c r="A67" s="15"/>
      <c r="B67" s="236" t="s">
        <v>47</v>
      </c>
      <c r="C67" s="247"/>
      <c r="D67" s="56" t="str">
        <f>IFERROR(VLOOKUP(D372,[1]DAY!$A$2:$E$3000,5,0),0)</f>
        <v/>
      </c>
      <c r="E67" s="56" t="str">
        <f>IFERROR(VLOOKUP(E372,[1]DAY!$A$2:$E$3000,5,0),0)</f>
        <v/>
      </c>
      <c r="F67" s="56" t="str">
        <f>IFERROR(VLOOKUP(F372,[1]DAY!$A$2:$E$3000,5,0),0)</f>
        <v/>
      </c>
      <c r="G67" s="56" t="str">
        <f>IFERROR(VLOOKUP(G372,[1]DAY!$A$2:$E$3000,5,0),0)</f>
        <v/>
      </c>
      <c r="H67" s="56" t="str">
        <f>IFERROR(VLOOKUP(H372,[1]DAY!$A$2:$E$3000,5,0),0)</f>
        <v/>
      </c>
      <c r="I67" s="56" t="str">
        <f>IFERROR(VLOOKUP(I372,[1]DAY!$A$2:$E$3000,5,0),0)</f>
        <v/>
      </c>
      <c r="J67" s="56" t="str">
        <f>IFERROR(VLOOKUP(J372,[1]DAY!$A$2:$E$3000,5,0),0)</f>
        <v/>
      </c>
      <c r="K67" s="56" t="str">
        <f>IFERROR(VLOOKUP(K372,[1]DAY!$A$2:$E$3000,5,0),0)</f>
        <v/>
      </c>
      <c r="L67" s="56" t="str">
        <f>IFERROR(VLOOKUP(L372,[1]DAY!$A$2:$E$3000,5,0),0)</f>
        <v/>
      </c>
      <c r="M67" s="56" t="str">
        <f>IFERROR(VLOOKUP(M372,[1]DAY!$A$2:$E$3000,5,0),0)</f>
        <v/>
      </c>
      <c r="N67" s="56" t="str">
        <f>IFERROR(VLOOKUP(N372,[1]DAY!$A$2:$E$3000,5,0),0)</f>
        <v/>
      </c>
      <c r="O67" s="56" t="str">
        <f>IFERROR(VLOOKUP(O372,[1]DAY!$A$2:$E$3000,5,0),0)</f>
        <v/>
      </c>
      <c r="P67" s="56" t="str">
        <f>IFERROR(VLOOKUP(P372,[1]DAY!$A$2:$E$3000,5,0),0)</f>
        <v/>
      </c>
      <c r="Q67" s="56" t="str">
        <f>IFERROR(VLOOKUP(Q372,[1]DAY!$A$2:$E$3000,5,0),0)</f>
        <v/>
      </c>
      <c r="R67" s="56" t="str">
        <f>IFERROR(VLOOKUP(R372,[1]DAY!$A$2:$E$3000,5,0),0)</f>
        <v/>
      </c>
      <c r="S67" s="56" t="str">
        <f>IFERROR(VLOOKUP(S372,[1]DAY!$A$2:$E$3000,5,0),0)</f>
        <v/>
      </c>
      <c r="T67" s="56" t="str">
        <f>IFERROR(VLOOKUP(T372,[1]DAY!$A$2:$E$3000,5,0),0)</f>
        <v/>
      </c>
      <c r="U67" s="56" t="str">
        <f>IFERROR(VLOOKUP(U372,[1]DAY!$A$2:$E$3000,5,0),0)</f>
        <v/>
      </c>
      <c r="V67" s="56" t="str">
        <f>IFERROR(VLOOKUP(V372,[1]DAY!$A$2:$E$3000,5,0),0)</f>
        <v/>
      </c>
      <c r="W67" s="56" t="str">
        <f>IFERROR(VLOOKUP(W372,[1]DAY!$A$2:$E$3000,5,0),0)</f>
        <v/>
      </c>
      <c r="X67" s="56" t="str">
        <f>IFERROR(VLOOKUP(X372,[1]DAY!$A$2:$E$3000,5,0),0)</f>
        <v/>
      </c>
      <c r="Y67" s="56" t="str">
        <f>IFERROR(VLOOKUP(Y372,[1]DAY!$A$2:$E$3000,5,0),0)</f>
        <v>海の日</v>
      </c>
      <c r="Z67" s="56" t="str">
        <f>IFERROR(VLOOKUP(Z372,[1]DAY!$A$2:$E$3000,5,0),0)</f>
        <v/>
      </c>
      <c r="AA67" s="56" t="str">
        <f>IFERROR(VLOOKUP(AA372,[1]DAY!$A$2:$E$3000,5,0),0)</f>
        <v/>
      </c>
      <c r="AB67" s="56" t="str">
        <f>IFERROR(VLOOKUP(AB372,[1]DAY!$A$2:$E$3000,5,0),0)</f>
        <v/>
      </c>
      <c r="AC67" s="56" t="str">
        <f>IFERROR(VLOOKUP(AC372,[1]DAY!$A$2:$E$3000,5,0),0)</f>
        <v/>
      </c>
      <c r="AD67" s="56" t="str">
        <f>IFERROR(VLOOKUP(AD372,[1]DAY!$A$2:$E$3000,5,0),0)</f>
        <v/>
      </c>
      <c r="AE67" s="56" t="str">
        <f>IFERROR(VLOOKUP(AE372,[1]DAY!$A$2:$E$3000,5,0),0)</f>
        <v/>
      </c>
      <c r="AF67" s="146"/>
      <c r="AG67" s="165"/>
      <c r="AH67" s="369"/>
      <c r="AI67" s="380"/>
      <c r="AJ67" s="165"/>
      <c r="AK67" s="181"/>
      <c r="AN67" s="214"/>
      <c r="AO67" s="214"/>
      <c r="AR67" s="60">
        <f>IFERROR(VLOOKUP(AR373,[1]DAY!$A$2:$E$744,4,0),0)</f>
        <v>0</v>
      </c>
    </row>
    <row r="68" spans="1:53" ht="27.75" customHeight="1">
      <c r="A68" s="15"/>
      <c r="B68" s="237" t="str">
        <f>$B$20</f>
        <v>作業員A</v>
      </c>
      <c r="C68" s="36" t="s">
        <v>49</v>
      </c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147">
        <f>IF(COUNT(D68:AE68)=0,+(COUNTIF(D68:AE68,"作業"))+(COUNTIF(D68:AE68,"休日")),"")</f>
        <v>0</v>
      </c>
      <c r="AG68" s="166">
        <f>IF(+COUNT(D68:AE68)=0,(COUNTIF(D68:AE68,"休日")),"")</f>
        <v>0</v>
      </c>
      <c r="AH68" s="370">
        <f>IFERROR(IF(COUNTA(D68:AE68)=0,0,IF(COUNTA(D68:AE68)&lt;28,$G$359,IF(AN69&gt;0.284,$G$357,$G$358))),0)</f>
        <v>0</v>
      </c>
      <c r="AI68" s="381">
        <f>IF(COUNT(D69:AE69)=0,+(COUNTIF(D69:AE69,"作業"))+(COUNTIF(D69:AE69,"休日")),"")</f>
        <v>0</v>
      </c>
      <c r="AJ68" s="166">
        <f>IF(COUNT(D69:AE69)=0,(COUNTIF(D69:AE69,"休日")),"")</f>
        <v>0</v>
      </c>
      <c r="AK68" s="182">
        <f>IFERROR(IF(COUNTA(D69:AE69)=0,0,IF(COUNTA(D69:AE69)&lt;28,$G$359,IF(AO69&gt;0.284,$G$355,$G$356))),0)</f>
        <v>0</v>
      </c>
      <c r="AM68" s="6"/>
      <c r="AN68" s="218"/>
      <c r="AO68" s="218"/>
      <c r="AP68" s="6"/>
      <c r="AQ68" s="6"/>
      <c r="AR68" s="135">
        <f>IFERROR(VLOOKUP(AR416,[1]DAY!$A$2:$E$744,5,0),0)</f>
        <v>0</v>
      </c>
      <c r="AS68" s="6"/>
      <c r="AT68" s="6"/>
      <c r="AU68" s="6"/>
      <c r="AV68" s="6"/>
      <c r="AW68" s="6"/>
      <c r="AX68" s="6"/>
      <c r="AY68" s="6"/>
      <c r="AZ68" s="6"/>
      <c r="BA68" s="6"/>
    </row>
    <row r="69" spans="1:53" ht="27.75" customHeight="1">
      <c r="A69" s="15"/>
      <c r="B69" s="238"/>
      <c r="C69" s="248" t="s">
        <v>51</v>
      </c>
      <c r="D69" s="262"/>
      <c r="E69" s="262"/>
      <c r="F69" s="262"/>
      <c r="G69" s="262"/>
      <c r="H69" s="262"/>
      <c r="I69" s="262"/>
      <c r="J69" s="262"/>
      <c r="K69" s="262"/>
      <c r="L69" s="262"/>
      <c r="M69" s="262"/>
      <c r="N69" s="262"/>
      <c r="O69" s="262"/>
      <c r="P69" s="262"/>
      <c r="Q69" s="262"/>
      <c r="R69" s="262"/>
      <c r="S69" s="262"/>
      <c r="T69" s="262"/>
      <c r="U69" s="262"/>
      <c r="V69" s="262"/>
      <c r="W69" s="262"/>
      <c r="X69" s="262"/>
      <c r="Y69" s="262"/>
      <c r="Z69" s="262"/>
      <c r="AA69" s="262"/>
      <c r="AB69" s="262"/>
      <c r="AC69" s="262"/>
      <c r="AD69" s="262"/>
      <c r="AE69" s="262"/>
      <c r="AF69" s="355">
        <f>IFERROR(AN69,0)</f>
        <v>0</v>
      </c>
      <c r="AG69" s="361"/>
      <c r="AH69" s="371"/>
      <c r="AI69" s="382">
        <f>IFERROR(AO69,0)</f>
        <v>0</v>
      </c>
      <c r="AJ69" s="361"/>
      <c r="AK69" s="396"/>
      <c r="AN69" s="217" t="e">
        <f>ROUND(AG68/AF68,3)</f>
        <v>#DIV/0!</v>
      </c>
      <c r="AO69" s="220" t="e">
        <f>ROUND(AJ68/AI68,3)</f>
        <v>#DIV/0!</v>
      </c>
      <c r="AR69" s="223">
        <f>IFERROR(VLOOKUP(AR416,[1]DAY!$A$2:$E$744,6,0),0)</f>
        <v>0</v>
      </c>
    </row>
    <row r="70" spans="1:53" ht="27.75" customHeight="1">
      <c r="A70" s="15"/>
      <c r="B70" s="237" t="str">
        <f>$B$22</f>
        <v>作業員B</v>
      </c>
      <c r="C70" s="36" t="s">
        <v>49</v>
      </c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147">
        <f>IF(COUNT(D70:AE70)=0,+(COUNTIF(D70:AE70,"作業"))+(COUNTIF(D70:AE70,"休日")),"")</f>
        <v>0</v>
      </c>
      <c r="AG70" s="166">
        <f>IF(+COUNT(D70:AE70)=0,(COUNTIF(D70:AE70,"休日")),"")</f>
        <v>0</v>
      </c>
      <c r="AH70" s="370">
        <f>IFERROR(IF(COUNTA(D70:AE70)=0,0,IF(COUNTA(D70:AE70)&lt;28,$G$359,IF(AN71&gt;0.284,$G$357,$G$358))),0)</f>
        <v>0</v>
      </c>
      <c r="AI70" s="381">
        <f>IF(COUNT(D71:AE71)=0,+(COUNTIF(D71:AE71,"作業"))+(COUNTIF(D71:AE71,"休日")),"")</f>
        <v>0</v>
      </c>
      <c r="AJ70" s="166">
        <f>IF(COUNT(D71:AE71)=0,(COUNTIF(D71:AE71,"休日")),"")</f>
        <v>0</v>
      </c>
      <c r="AK70" s="182">
        <f>IFERROR(IF(COUNTA(D71:AE71)=0,0,IF(COUNTA(D71:AE71)&lt;28,$G$359,IF(AO71&gt;0.284,$G$355,$G$356))),0)</f>
        <v>0</v>
      </c>
      <c r="AM70" s="6"/>
      <c r="AN70" s="218"/>
      <c r="AO70" s="218"/>
      <c r="AP70" s="6"/>
      <c r="AQ70" s="6"/>
      <c r="AR70" s="135">
        <f>IFERROR(VLOOKUP(AR412,[1]DAY!$A$2:$E$744,5,0),0)</f>
        <v>0</v>
      </c>
      <c r="AS70" s="6"/>
      <c r="AT70" s="6"/>
      <c r="AU70" s="6"/>
      <c r="AV70" s="6"/>
      <c r="AW70" s="6"/>
      <c r="AX70" s="6"/>
      <c r="AY70" s="6"/>
      <c r="AZ70" s="6"/>
      <c r="BA70" s="6"/>
    </row>
    <row r="71" spans="1:53" ht="27.75" customHeight="1">
      <c r="A71" s="15"/>
      <c r="B71" s="238"/>
      <c r="C71" s="248" t="s">
        <v>51</v>
      </c>
      <c r="D71" s="262"/>
      <c r="E71" s="262"/>
      <c r="F71" s="262"/>
      <c r="G71" s="262"/>
      <c r="H71" s="262"/>
      <c r="I71" s="262"/>
      <c r="J71" s="262"/>
      <c r="K71" s="262"/>
      <c r="L71" s="262"/>
      <c r="M71" s="262"/>
      <c r="N71" s="262"/>
      <c r="O71" s="262"/>
      <c r="P71" s="262"/>
      <c r="Q71" s="262"/>
      <c r="R71" s="262"/>
      <c r="S71" s="262"/>
      <c r="T71" s="262"/>
      <c r="U71" s="262"/>
      <c r="V71" s="262"/>
      <c r="W71" s="262"/>
      <c r="X71" s="262"/>
      <c r="Y71" s="262"/>
      <c r="Z71" s="262"/>
      <c r="AA71" s="262"/>
      <c r="AB71" s="262"/>
      <c r="AC71" s="262"/>
      <c r="AD71" s="262"/>
      <c r="AE71" s="262"/>
      <c r="AF71" s="355">
        <f>IFERROR(AN71,0)</f>
        <v>0</v>
      </c>
      <c r="AG71" s="361"/>
      <c r="AH71" s="371"/>
      <c r="AI71" s="382">
        <f>IFERROR(AO71,0)</f>
        <v>0</v>
      </c>
      <c r="AJ71" s="361"/>
      <c r="AK71" s="396"/>
      <c r="AN71" s="217" t="e">
        <f>ROUND(AG70/AF70,3)</f>
        <v>#DIV/0!</v>
      </c>
      <c r="AO71" s="220" t="e">
        <f>ROUND(AJ70/AI70,3)</f>
        <v>#DIV/0!</v>
      </c>
      <c r="AR71" s="223">
        <f>IFERROR(VLOOKUP(AR412,[1]DAY!$A$2:$E$744,6,0),0)</f>
        <v>0</v>
      </c>
    </row>
    <row r="72" spans="1:53" ht="27.75" customHeight="1">
      <c r="A72" s="15"/>
      <c r="B72" s="237" t="str">
        <f>$B$24</f>
        <v>作業員C</v>
      </c>
      <c r="C72" s="36" t="s">
        <v>49</v>
      </c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147">
        <f>IF(COUNT(D72:AE72)=0,+(COUNTIF(D72:AE72,"作業"))+(COUNTIF(D72:AE72,"休日")),"")</f>
        <v>0</v>
      </c>
      <c r="AG72" s="166">
        <f>IF(+COUNT(D72:AE72)=0,(COUNTIF(D72:AE72,"休日")),"")</f>
        <v>0</v>
      </c>
      <c r="AH72" s="370">
        <f>IFERROR(IF(COUNTA(D72:AE72)=0,0,IF(COUNTA(D72:AE72)&lt;28,$G$359,IF(AN73&gt;0.284,$G$357,$G$358))),0)</f>
        <v>0</v>
      </c>
      <c r="AI72" s="381">
        <f>IF(COUNT(D73:AE73)=0,+(COUNTIF(D73:AE73,"作業"))+(COUNTIF(D73:AE73,"休日")),"")</f>
        <v>0</v>
      </c>
      <c r="AJ72" s="166">
        <f>IF(COUNT(D73:AE73)=0,(COUNTIF(D73:AE73,"休日")),"")</f>
        <v>0</v>
      </c>
      <c r="AK72" s="182">
        <f>IFERROR(IF(COUNTA(D73:AE73)=0,0,IF(COUNTA(D73:AE73)&lt;28,$G$359,IF(AO73&gt;0.284,$G$355,$G$356))),0)</f>
        <v>0</v>
      </c>
      <c r="AM72" s="6"/>
      <c r="AN72" s="218"/>
      <c r="AO72" s="218"/>
      <c r="AP72" s="6"/>
      <c r="AQ72" s="6"/>
      <c r="AR72" s="135">
        <f>IFERROR(VLOOKUP(AR414,[1]DAY!$A$2:$E$744,5,0),0)</f>
        <v>0</v>
      </c>
      <c r="AS72" s="6"/>
      <c r="AT72" s="6"/>
      <c r="AU72" s="6"/>
      <c r="AV72" s="6"/>
      <c r="AW72" s="6"/>
      <c r="AX72" s="6"/>
      <c r="AY72" s="6"/>
      <c r="AZ72" s="6"/>
      <c r="BA72" s="6"/>
    </row>
    <row r="73" spans="1:53" ht="27.75" customHeight="1">
      <c r="A73" s="15"/>
      <c r="B73" s="238"/>
      <c r="C73" s="248" t="s">
        <v>51</v>
      </c>
      <c r="D73" s="262"/>
      <c r="E73" s="262"/>
      <c r="F73" s="262"/>
      <c r="G73" s="262"/>
      <c r="H73" s="262"/>
      <c r="I73" s="262"/>
      <c r="J73" s="262"/>
      <c r="K73" s="262"/>
      <c r="L73" s="262"/>
      <c r="M73" s="262"/>
      <c r="N73" s="262"/>
      <c r="O73" s="262"/>
      <c r="P73" s="262"/>
      <c r="Q73" s="262"/>
      <c r="R73" s="262"/>
      <c r="S73" s="262"/>
      <c r="T73" s="262"/>
      <c r="U73" s="262"/>
      <c r="V73" s="262"/>
      <c r="W73" s="262"/>
      <c r="X73" s="262"/>
      <c r="Y73" s="262"/>
      <c r="Z73" s="262"/>
      <c r="AA73" s="262"/>
      <c r="AB73" s="262"/>
      <c r="AC73" s="262"/>
      <c r="AD73" s="262"/>
      <c r="AE73" s="262"/>
      <c r="AF73" s="355">
        <f>IFERROR(AN73,0)</f>
        <v>0</v>
      </c>
      <c r="AG73" s="361"/>
      <c r="AH73" s="371"/>
      <c r="AI73" s="382">
        <f>IFERROR(AO73,0)</f>
        <v>0</v>
      </c>
      <c r="AJ73" s="361"/>
      <c r="AK73" s="396"/>
      <c r="AN73" s="217" t="e">
        <f>ROUND(AG72/AF72,3)</f>
        <v>#DIV/0!</v>
      </c>
      <c r="AO73" s="220" t="e">
        <f>ROUND(AJ72/AI72,3)</f>
        <v>#DIV/0!</v>
      </c>
      <c r="AR73" s="223">
        <f>IFERROR(VLOOKUP(AR414,[1]DAY!$A$2:$E$744,6,0),0)</f>
        <v>0</v>
      </c>
    </row>
    <row r="74" spans="1:53" ht="27.75" customHeight="1">
      <c r="A74" s="15"/>
      <c r="B74" s="237" t="str">
        <f>$B$26</f>
        <v>作業員D</v>
      </c>
      <c r="C74" s="36" t="s">
        <v>49</v>
      </c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147">
        <f>IF(COUNT(D74:AE74)=0,+(COUNTIF(D74:AE74,"作業"))+(COUNTIF(D74:AE74,"休日")),"")</f>
        <v>0</v>
      </c>
      <c r="AG74" s="166">
        <f>IF(+COUNT(D74:AE74)=0,(COUNTIF(D74:AE74,"休日")),"")</f>
        <v>0</v>
      </c>
      <c r="AH74" s="370">
        <f>IFERROR(IF(COUNTA(D74:AE74)=0,0,IF(COUNTA(D74:AE74)&lt;28,$G$359,IF(AN75&gt;0.284,$G$357,$G$358))),0)</f>
        <v>0</v>
      </c>
      <c r="AI74" s="381">
        <f>IF(COUNT(D75:AE75)=0,+(COUNTIF(D75:AE75,"作業"))+(COUNTIF(D75:AE75,"休日")),"")</f>
        <v>0</v>
      </c>
      <c r="AJ74" s="166">
        <f>IF(COUNT(D75:AE75)=0,(COUNTIF(D75:AE75,"休日")),"")</f>
        <v>0</v>
      </c>
      <c r="AK74" s="182">
        <f>IFERROR(IF(COUNTA(D75:AE75)=0,0,IF(COUNTA(D75:AE75)&lt;28,$G$359,IF(AO75&gt;0.284,$G$355,$G$356))),0)</f>
        <v>0</v>
      </c>
      <c r="AM74" s="6"/>
      <c r="AN74" s="218"/>
      <c r="AO74" s="218"/>
      <c r="AP74" s="6"/>
      <c r="AQ74" s="6"/>
      <c r="AR74" s="135">
        <f>IFERROR(VLOOKUP(AR416,[1]DAY!$A$2:$E$744,5,0),0)</f>
        <v>0</v>
      </c>
      <c r="AS74" s="6"/>
      <c r="AT74" s="6"/>
      <c r="AU74" s="6"/>
      <c r="AV74" s="6"/>
      <c r="AW74" s="6"/>
      <c r="AX74" s="6"/>
      <c r="AY74" s="6"/>
      <c r="AZ74" s="6"/>
      <c r="BA74" s="6"/>
    </row>
    <row r="75" spans="1:53" ht="27.75" customHeight="1">
      <c r="A75" s="15"/>
      <c r="B75" s="238"/>
      <c r="C75" s="248" t="s">
        <v>51</v>
      </c>
      <c r="D75" s="262"/>
      <c r="E75" s="262"/>
      <c r="F75" s="262"/>
      <c r="G75" s="262"/>
      <c r="H75" s="262"/>
      <c r="I75" s="262"/>
      <c r="J75" s="262"/>
      <c r="K75" s="262"/>
      <c r="L75" s="262"/>
      <c r="M75" s="262"/>
      <c r="N75" s="262"/>
      <c r="O75" s="262"/>
      <c r="P75" s="262"/>
      <c r="Q75" s="262"/>
      <c r="R75" s="262"/>
      <c r="S75" s="262"/>
      <c r="T75" s="262"/>
      <c r="U75" s="262"/>
      <c r="V75" s="262"/>
      <c r="W75" s="262"/>
      <c r="X75" s="262"/>
      <c r="Y75" s="262"/>
      <c r="Z75" s="262"/>
      <c r="AA75" s="262"/>
      <c r="AB75" s="262"/>
      <c r="AC75" s="262"/>
      <c r="AD75" s="262"/>
      <c r="AE75" s="262"/>
      <c r="AF75" s="355">
        <f>IFERROR(AN75,0)</f>
        <v>0</v>
      </c>
      <c r="AG75" s="361"/>
      <c r="AH75" s="371"/>
      <c r="AI75" s="382">
        <f>IFERROR(AO75,0)</f>
        <v>0</v>
      </c>
      <c r="AJ75" s="361"/>
      <c r="AK75" s="396"/>
      <c r="AN75" s="217" t="e">
        <f>ROUND(AG74/AF74,3)</f>
        <v>#DIV/0!</v>
      </c>
      <c r="AO75" s="220" t="e">
        <f>ROUND(AJ74/AI74,3)</f>
        <v>#DIV/0!</v>
      </c>
      <c r="AR75" s="223">
        <f>IFERROR(VLOOKUP(AR416,[1]DAY!$A$2:$E$744,6,0),0)</f>
        <v>0</v>
      </c>
    </row>
    <row r="76" spans="1:53" ht="27.75" customHeight="1">
      <c r="A76" s="15"/>
      <c r="B76" s="237" t="str">
        <f>$B$28</f>
        <v>作業員E</v>
      </c>
      <c r="C76" s="36" t="s">
        <v>49</v>
      </c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147">
        <f>IF(COUNT(D76:AE76)=0,+(COUNTIF(D76:AE76,"作業"))+(COUNTIF(D76:AE76,"休日")),"")</f>
        <v>0</v>
      </c>
      <c r="AG76" s="166">
        <f>IF(+COUNT(D76:AE76)=0,(COUNTIF(D76:AE76,"休日")),"")</f>
        <v>0</v>
      </c>
      <c r="AH76" s="370">
        <f>IFERROR(IF(COUNTA(D76:AE76)=0,0,IF(COUNTA(D76:AE76)&lt;28,$G$359,IF(AN77&gt;0.284,$G$357,$G$358))),0)</f>
        <v>0</v>
      </c>
      <c r="AI76" s="381">
        <f>IF(COUNT(D77:AE77)=0,+(COUNTIF(D77:AE77,"作業"))+(COUNTIF(D77:AE77,"休日")),"")</f>
        <v>0</v>
      </c>
      <c r="AJ76" s="166">
        <f>IF(COUNT(D77:AE77)=0,(COUNTIF(D77:AE77,"休日")),"")</f>
        <v>0</v>
      </c>
      <c r="AK76" s="182">
        <f>IFERROR(IF(COUNTA(D77:AE77)=0,0,IF(COUNTA(D77:AE77)&lt;28,$G$359,IF(AO77&gt;0.284,$G$355,$G$356))),0)</f>
        <v>0</v>
      </c>
      <c r="AM76" s="6"/>
      <c r="AN76" s="218"/>
      <c r="AO76" s="218"/>
      <c r="AP76" s="6"/>
      <c r="AQ76" s="6"/>
      <c r="AR76" s="135">
        <f>IFERROR(VLOOKUP(AR418,[1]DAY!$A$2:$E$744,5,0),0)</f>
        <v>0</v>
      </c>
      <c r="AS76" s="6"/>
      <c r="AT76" s="6"/>
      <c r="AU76" s="6"/>
      <c r="AV76" s="6"/>
      <c r="AW76" s="6"/>
      <c r="AX76" s="6"/>
      <c r="AY76" s="6"/>
      <c r="AZ76" s="6"/>
      <c r="BA76" s="6"/>
    </row>
    <row r="77" spans="1:53" ht="27.75" customHeight="1">
      <c r="A77" s="15"/>
      <c r="B77" s="238"/>
      <c r="C77" s="248" t="s">
        <v>51</v>
      </c>
      <c r="D77" s="262"/>
      <c r="E77" s="262"/>
      <c r="F77" s="262"/>
      <c r="G77" s="262"/>
      <c r="H77" s="262"/>
      <c r="I77" s="262"/>
      <c r="J77" s="262"/>
      <c r="K77" s="262"/>
      <c r="L77" s="262"/>
      <c r="M77" s="262"/>
      <c r="N77" s="262"/>
      <c r="O77" s="262"/>
      <c r="P77" s="262"/>
      <c r="Q77" s="262"/>
      <c r="R77" s="262"/>
      <c r="S77" s="262"/>
      <c r="T77" s="262"/>
      <c r="U77" s="262"/>
      <c r="V77" s="262"/>
      <c r="W77" s="262"/>
      <c r="X77" s="262"/>
      <c r="Y77" s="262"/>
      <c r="Z77" s="262"/>
      <c r="AA77" s="262"/>
      <c r="AB77" s="262"/>
      <c r="AC77" s="262"/>
      <c r="AD77" s="262"/>
      <c r="AE77" s="262"/>
      <c r="AF77" s="355">
        <f>IFERROR(AN77,0)</f>
        <v>0</v>
      </c>
      <c r="AG77" s="361"/>
      <c r="AH77" s="371"/>
      <c r="AI77" s="382">
        <f>IFERROR(AO77,0)</f>
        <v>0</v>
      </c>
      <c r="AJ77" s="361"/>
      <c r="AK77" s="396"/>
      <c r="AN77" s="217" t="e">
        <f>ROUND(AG76/AF76,3)</f>
        <v>#DIV/0!</v>
      </c>
      <c r="AO77" s="220" t="e">
        <f>ROUND(AJ76/AI76,3)</f>
        <v>#DIV/0!</v>
      </c>
      <c r="AR77" s="223">
        <f>IFERROR(VLOOKUP(AR418,[1]DAY!$A$2:$E$744,6,0),0)</f>
        <v>0</v>
      </c>
    </row>
    <row r="78" spans="1:53" ht="27.75" customHeight="1">
      <c r="A78" s="15"/>
      <c r="B78" s="237" t="str">
        <f>$B$30</f>
        <v>作業員F</v>
      </c>
      <c r="C78" s="36" t="s">
        <v>49</v>
      </c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147">
        <f>IF(COUNT(D78:AE78)=0,+(COUNTIF(D78:AE78,"作業"))+(COUNTIF(D78:AE78,"休日")),"")</f>
        <v>0</v>
      </c>
      <c r="AG78" s="166">
        <f>IF(+COUNT(D78:AE78)=0,(COUNTIF(D78:AE78,"休日")),"")</f>
        <v>0</v>
      </c>
      <c r="AH78" s="370">
        <f>IFERROR(IF(COUNTA(D78:AE78)=0,0,IF(COUNTA(D78:AE78)&lt;28,$G$359,IF(AN79&gt;0.284,$G$357,$G$358))),0)</f>
        <v>0</v>
      </c>
      <c r="AI78" s="381">
        <f>IF(COUNT(D79:AE79)=0,+(COUNTIF(D79:AE79,"作業"))+(COUNTIF(D79:AE79,"休日")),"")</f>
        <v>0</v>
      </c>
      <c r="AJ78" s="166">
        <f>IF(COUNT(D79:AE79)=0,(COUNTIF(D79:AE79,"休日")),"")</f>
        <v>0</v>
      </c>
      <c r="AK78" s="182">
        <f>IFERROR(IF(COUNTA(D79:AE79)=0,0,IF(COUNTA(D79:AE79)&lt;28,$G$359,IF(AO79&gt;0.284,$G$355,$G$356))),0)</f>
        <v>0</v>
      </c>
      <c r="AM78" s="6"/>
      <c r="AN78" s="218"/>
      <c r="AO78" s="218"/>
      <c r="AP78" s="6"/>
      <c r="AQ78" s="6"/>
      <c r="AR78" s="135">
        <f>IFERROR(VLOOKUP(AR373,[1]DAY!$A$2:$E$744,5,0),0)</f>
        <v>0</v>
      </c>
      <c r="AS78" s="6"/>
      <c r="AT78" s="6"/>
      <c r="AU78" s="6"/>
      <c r="AV78" s="6"/>
      <c r="AW78" s="6"/>
      <c r="AX78" s="6"/>
      <c r="AY78" s="6"/>
      <c r="AZ78" s="6"/>
      <c r="BA78" s="6"/>
    </row>
    <row r="79" spans="1:53" ht="27.75" customHeight="1">
      <c r="A79" s="16"/>
      <c r="B79" s="238"/>
      <c r="C79" s="37" t="s">
        <v>51</v>
      </c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148">
        <f>IFERROR(AN79,0)</f>
        <v>0</v>
      </c>
      <c r="AG79" s="167"/>
      <c r="AH79" s="374"/>
      <c r="AI79" s="384">
        <f>IFERROR(AO79,0)</f>
        <v>0</v>
      </c>
      <c r="AJ79" s="167"/>
      <c r="AK79" s="183"/>
      <c r="AN79" s="217" t="e">
        <f>ROUND(AG78/AF78,3)</f>
        <v>#DIV/0!</v>
      </c>
      <c r="AO79" s="220" t="e">
        <f>ROUND(AJ78/AI78,3)</f>
        <v>#DIV/0!</v>
      </c>
      <c r="AR79" s="223">
        <f>IFERROR(VLOOKUP(AR373,[1]DAY!$A$2:$E$744,6,0),0)</f>
        <v>0</v>
      </c>
    </row>
    <row r="80" spans="1:53" s="6" customFormat="1" ht="27.75" customHeight="1">
      <c r="A80" s="14" t="s">
        <v>19</v>
      </c>
      <c r="B80" s="233" t="s">
        <v>31</v>
      </c>
      <c r="C80" s="244"/>
      <c r="D80" s="59">
        <f>IFERROR(VLOOKUP(D373,[1]DAY!$A$2:$E$3000,2,0),0)</f>
        <v>7</v>
      </c>
      <c r="E80" s="59">
        <f>IFERROR(VLOOKUP(E373,[1]DAY!$A$2:$E$744,2,0),0)</f>
        <v>7</v>
      </c>
      <c r="F80" s="59">
        <f>IFERROR(VLOOKUP(F373,[1]DAY!$A$2:$E$744,2,0),0)</f>
        <v>7</v>
      </c>
      <c r="G80" s="59">
        <f>IFERROR(VLOOKUP(G373,[1]DAY!$A$2:$E$744,2,0),0)</f>
        <v>7</v>
      </c>
      <c r="H80" s="59">
        <f>IFERROR(VLOOKUP(H373,[1]DAY!$A$2:$E$744,2,0),0)</f>
        <v>7</v>
      </c>
      <c r="I80" s="59">
        <f>IFERROR(VLOOKUP(I373,[1]DAY!$A$2:$E$744,2,0),0)</f>
        <v>7</v>
      </c>
      <c r="J80" s="59">
        <f>IFERROR(VLOOKUP(J373,[1]DAY!$A$2:$E$744,2,0),0)</f>
        <v>7</v>
      </c>
      <c r="K80" s="59">
        <f>IFERROR(VLOOKUP(K373,[1]DAY!$A$2:$E$744,2,0),0)</f>
        <v>7</v>
      </c>
      <c r="L80" s="59">
        <f>IFERROR(VLOOKUP(L373,[1]DAY!$A$2:$E$744,2,0),0)</f>
        <v>7</v>
      </c>
      <c r="M80" s="59">
        <f>IFERROR(VLOOKUP(M373,[1]DAY!$A$2:$E$744,2,0),0)</f>
        <v>7</v>
      </c>
      <c r="N80" s="59">
        <f>IFERROR(VLOOKUP(N373,[1]DAY!$A$2:$E$744,2,0),0)</f>
        <v>8</v>
      </c>
      <c r="O80" s="59">
        <f>IFERROR(VLOOKUP(O373,[1]DAY!$A$2:$E$744,2,0),0)</f>
        <v>8</v>
      </c>
      <c r="P80" s="59">
        <f>IFERROR(VLOOKUP(P373,[1]DAY!$A$2:$E$744,2,0),0)</f>
        <v>8</v>
      </c>
      <c r="Q80" s="59">
        <f>IFERROR(VLOOKUP(Q373,[1]DAY!$A$2:$E$744,2,0),0)</f>
        <v>8</v>
      </c>
      <c r="R80" s="59">
        <f>IFERROR(VLOOKUP(R373,[1]DAY!$A$2:$E$744,2,0),0)</f>
        <v>8</v>
      </c>
      <c r="S80" s="59">
        <f>IFERROR(VLOOKUP(S373,[1]DAY!$A$2:$E$744,2,0),0)</f>
        <v>8</v>
      </c>
      <c r="T80" s="59">
        <f>IFERROR(VLOOKUP(T373,[1]DAY!$A$2:$E$744,2,0),0)</f>
        <v>8</v>
      </c>
      <c r="U80" s="59">
        <f>IFERROR(VLOOKUP(U373,[1]DAY!$A$2:$E$744,2,0),0)</f>
        <v>8</v>
      </c>
      <c r="V80" s="59">
        <f>IFERROR(VLOOKUP(V373,[1]DAY!$A$2:$E$744,2,0),0)</f>
        <v>8</v>
      </c>
      <c r="W80" s="59">
        <f>IFERROR(VLOOKUP(W373,[1]DAY!$A$2:$E$744,2,0),0)</f>
        <v>8</v>
      </c>
      <c r="X80" s="59">
        <f>IFERROR(VLOOKUP(X373,[1]DAY!$A$2:$E$744,2,0),0)</f>
        <v>8</v>
      </c>
      <c r="Y80" s="59">
        <f>IFERROR(VLOOKUP(Y373,[1]DAY!$A$2:$E$744,2,0),0)</f>
        <v>8</v>
      </c>
      <c r="Z80" s="59">
        <f>IFERROR(VLOOKUP(Z373,[1]DAY!$A$2:$E$744,2,0),0)</f>
        <v>8</v>
      </c>
      <c r="AA80" s="59">
        <f>IFERROR(VLOOKUP(AA373,[1]DAY!$A$2:$E$744,2,0),0)</f>
        <v>8</v>
      </c>
      <c r="AB80" s="59">
        <f>IFERROR(VLOOKUP(AB373,[1]DAY!$A$2:$E$744,2,0),0)</f>
        <v>8</v>
      </c>
      <c r="AC80" s="59">
        <f>IFERROR(VLOOKUP(AC373,[1]DAY!$A$2:$E$744,2,0),0)</f>
        <v>8</v>
      </c>
      <c r="AD80" s="59">
        <f>IFERROR(VLOOKUP(AD373,[1]DAY!$A$2:$E$744,2,0),0)</f>
        <v>8</v>
      </c>
      <c r="AE80" s="59">
        <f>IFERROR(VLOOKUP(AE373,[1]DAY!$A$2:$E$744,2,0),0)</f>
        <v>8</v>
      </c>
      <c r="AF80" s="149" t="s">
        <v>68</v>
      </c>
      <c r="AG80" s="168" t="s">
        <v>77</v>
      </c>
      <c r="AH80" s="368" t="s">
        <v>79</v>
      </c>
      <c r="AI80" s="379" t="s">
        <v>68</v>
      </c>
      <c r="AJ80" s="164" t="s">
        <v>80</v>
      </c>
      <c r="AK80" s="180" t="s">
        <v>79</v>
      </c>
      <c r="AM80" s="4"/>
      <c r="AN80" s="218"/>
      <c r="AO80" s="218"/>
      <c r="AP80" s="4"/>
      <c r="AQ80" s="4"/>
      <c r="AR80" s="224">
        <f>IFERROR(VLOOKUP(AR373,[1]DAY!$A$2:$E$744,7,0),0)</f>
        <v>0</v>
      </c>
      <c r="AS80" s="4"/>
      <c r="AT80" s="4"/>
      <c r="AU80" s="4"/>
      <c r="AV80" s="4"/>
      <c r="AW80" s="4"/>
      <c r="AX80" s="4"/>
      <c r="AY80" s="4"/>
      <c r="AZ80" s="4"/>
      <c r="BA80" s="4"/>
    </row>
    <row r="81" spans="1:53" ht="27.75" customHeight="1">
      <c r="A81" s="15"/>
      <c r="B81" s="234" t="s">
        <v>45</v>
      </c>
      <c r="C81" s="245"/>
      <c r="D81" s="54">
        <f>IFERROR(VLOOKUP(D373,[1]DAY!$A$2:$E$3000,3,0),0)</f>
        <v>22</v>
      </c>
      <c r="E81" s="54">
        <f>IFERROR(VLOOKUP(E373,[1]DAY!$A$2:$E$744,3,0),0)</f>
        <v>23</v>
      </c>
      <c r="F81" s="54">
        <f>IFERROR(VLOOKUP(F373,[1]DAY!$A$2:$E$744,3,0),0)</f>
        <v>24</v>
      </c>
      <c r="G81" s="54">
        <f>IFERROR(VLOOKUP(G373,[1]DAY!$A$2:$E$744,3,0),0)</f>
        <v>25</v>
      </c>
      <c r="H81" s="54">
        <f>IFERROR(VLOOKUP(H373,[1]DAY!$A$2:$E$744,3,0),0)</f>
        <v>26</v>
      </c>
      <c r="I81" s="54">
        <f>IFERROR(VLOOKUP(I373,[1]DAY!$A$2:$E$744,3,0),0)</f>
        <v>27</v>
      </c>
      <c r="J81" s="54">
        <f>IFERROR(VLOOKUP(J373,[1]DAY!$A$2:$E$744,3,0),0)</f>
        <v>28</v>
      </c>
      <c r="K81" s="54">
        <f>IFERROR(VLOOKUP(K373,[1]DAY!$A$2:$E$744,3,0),0)</f>
        <v>29</v>
      </c>
      <c r="L81" s="54">
        <f>IFERROR(VLOOKUP(L373,[1]DAY!$A$2:$E$744,3,0),0)</f>
        <v>30</v>
      </c>
      <c r="M81" s="54">
        <f>IFERROR(VLOOKUP(M373,[1]DAY!$A$2:$E$744,3,0),0)</f>
        <v>31</v>
      </c>
      <c r="N81" s="54">
        <f>IFERROR(VLOOKUP(N373,[1]DAY!$A$2:$E$744,3,0),0)</f>
        <v>1</v>
      </c>
      <c r="O81" s="54">
        <f>IFERROR(VLOOKUP(O373,[1]DAY!$A$2:$E$744,3,0),0)</f>
        <v>2</v>
      </c>
      <c r="P81" s="54">
        <f>IFERROR(VLOOKUP(P373,[1]DAY!$A$2:$E$744,3,0),0)</f>
        <v>3</v>
      </c>
      <c r="Q81" s="54">
        <f>IFERROR(VLOOKUP(Q373,[1]DAY!$A$2:$E$744,3,0),0)</f>
        <v>4</v>
      </c>
      <c r="R81" s="54">
        <f>IFERROR(VLOOKUP(R373,[1]DAY!$A$2:$E$744,3,0),0)</f>
        <v>5</v>
      </c>
      <c r="S81" s="54">
        <f>IFERROR(VLOOKUP(S373,[1]DAY!$A$2:$E$744,3,0),0)</f>
        <v>6</v>
      </c>
      <c r="T81" s="54">
        <f>IFERROR(VLOOKUP(T373,[1]DAY!$A$2:$E$744,3,0),0)</f>
        <v>7</v>
      </c>
      <c r="U81" s="54">
        <f>IFERROR(VLOOKUP(U373,[1]DAY!$A$2:$E$744,3,0),0)</f>
        <v>8</v>
      </c>
      <c r="V81" s="54">
        <f>IFERROR(VLOOKUP(V373,[1]DAY!$A$2:$E$744,3,0),0)</f>
        <v>9</v>
      </c>
      <c r="W81" s="54">
        <f>IFERROR(VLOOKUP(W373,[1]DAY!$A$2:$E$744,3,0),0)</f>
        <v>10</v>
      </c>
      <c r="X81" s="54">
        <f>IFERROR(VLOOKUP(X373,[1]DAY!$A$2:$E$744,3,0),0)</f>
        <v>11</v>
      </c>
      <c r="Y81" s="54">
        <f>IFERROR(VLOOKUP(Y373,[1]DAY!$A$2:$E$744,3,0),0)</f>
        <v>12</v>
      </c>
      <c r="Z81" s="54">
        <f>IFERROR(VLOOKUP(Z373,[1]DAY!$A$2:$E$744,3,0),0)</f>
        <v>13</v>
      </c>
      <c r="AA81" s="54">
        <f>IFERROR(VLOOKUP(AA373,[1]DAY!$A$2:$E$744,3,0),0)</f>
        <v>14</v>
      </c>
      <c r="AB81" s="54">
        <f>IFERROR(VLOOKUP(AB373,[1]DAY!$A$2:$E$744,3,0),0)</f>
        <v>15</v>
      </c>
      <c r="AC81" s="54">
        <f>IFERROR(VLOOKUP(AC373,[1]DAY!$A$2:$E$744,3,0),0)</f>
        <v>16</v>
      </c>
      <c r="AD81" s="54">
        <f>IFERROR(VLOOKUP(AD373,[1]DAY!$A$2:$E$744,3,0),0)</f>
        <v>17</v>
      </c>
      <c r="AE81" s="134">
        <f>IFERROR(VLOOKUP(AE373,[1]DAY!$A$2:$E$744,3,0),0)</f>
        <v>18</v>
      </c>
      <c r="AF81" s="146"/>
      <c r="AG81" s="165"/>
      <c r="AH81" s="368"/>
      <c r="AI81" s="380"/>
      <c r="AJ81" s="165"/>
      <c r="AK81" s="180"/>
      <c r="AN81" s="218"/>
      <c r="AO81" s="218"/>
      <c r="AR81" s="225">
        <f>IFERROR(VLOOKUP(AR374,[1]DAY!$A$2:$E$744,2,0),0)</f>
        <v>0</v>
      </c>
    </row>
    <row r="82" spans="1:53" ht="27.75" customHeight="1">
      <c r="A82" s="15"/>
      <c r="B82" s="235" t="s">
        <v>46</v>
      </c>
      <c r="C82" s="246"/>
      <c r="D82" s="55" t="str">
        <f>IFERROR(VLOOKUP(D373,[1]DAY!$A$2:$E$3000,4,0),0)</f>
        <v>月</v>
      </c>
      <c r="E82" s="55" t="str">
        <f>IFERROR(VLOOKUP(E373,[1]DAY!$A$2:$E$3000,4,0),0)</f>
        <v>火</v>
      </c>
      <c r="F82" s="55" t="str">
        <f>IFERROR(VLOOKUP(F373,[1]DAY!$A$2:$E$3000,4,0),0)</f>
        <v>水</v>
      </c>
      <c r="G82" s="55" t="str">
        <f>IFERROR(VLOOKUP(G373,[1]DAY!$A$2:$E$3000,4,0),0)</f>
        <v>木</v>
      </c>
      <c r="H82" s="55" t="str">
        <f>IFERROR(VLOOKUP(H373,[1]DAY!$A$2:$E$3000,4,0),0)</f>
        <v>金</v>
      </c>
      <c r="I82" s="55" t="str">
        <f>IFERROR(VLOOKUP(I373,[1]DAY!$A$2:$E$3000,4,0),0)</f>
        <v>土</v>
      </c>
      <c r="J82" s="55" t="str">
        <f>IFERROR(VLOOKUP(J373,[1]DAY!$A$2:$E$3000,4,0),0)</f>
        <v>日</v>
      </c>
      <c r="K82" s="55" t="str">
        <f>IFERROR(VLOOKUP(K373,[1]DAY!$A$2:$E$3000,4,0),0)</f>
        <v>月</v>
      </c>
      <c r="L82" s="55" t="str">
        <f>IFERROR(VLOOKUP(L373,[1]DAY!$A$2:$E$3000,4,0),0)</f>
        <v>火</v>
      </c>
      <c r="M82" s="55" t="str">
        <f>IFERROR(VLOOKUP(M373,[1]DAY!$A$2:$E$3000,4,0),0)</f>
        <v>水</v>
      </c>
      <c r="N82" s="55" t="str">
        <f>IFERROR(VLOOKUP(N373,[1]DAY!$A$2:$E$3000,4,0),0)</f>
        <v>木</v>
      </c>
      <c r="O82" s="55" t="str">
        <f>IFERROR(VLOOKUP(O373,[1]DAY!$A$2:$E$3000,4,0),0)</f>
        <v>金</v>
      </c>
      <c r="P82" s="55" t="str">
        <f>IFERROR(VLOOKUP(P373,[1]DAY!$A$2:$E$3000,4,0),0)</f>
        <v>土</v>
      </c>
      <c r="Q82" s="55" t="str">
        <f>IFERROR(VLOOKUP(Q373,[1]DAY!$A$2:$E$3000,4,0),0)</f>
        <v>日</v>
      </c>
      <c r="R82" s="55" t="str">
        <f>IFERROR(VLOOKUP(R373,[1]DAY!$A$2:$E$3000,4,0),0)</f>
        <v>月</v>
      </c>
      <c r="S82" s="55" t="str">
        <f>IFERROR(VLOOKUP(S373,[1]DAY!$A$2:$E$3000,4,0),0)</f>
        <v>火</v>
      </c>
      <c r="T82" s="55" t="str">
        <f>IFERROR(VLOOKUP(T373,[1]DAY!$A$2:$E$3000,4,0),0)</f>
        <v>水</v>
      </c>
      <c r="U82" s="55" t="str">
        <f>IFERROR(VLOOKUP(U373,[1]DAY!$A$2:$E$3000,4,0),0)</f>
        <v>木</v>
      </c>
      <c r="V82" s="55" t="str">
        <f>IFERROR(VLOOKUP(V373,[1]DAY!$A$2:$E$3000,4,0),0)</f>
        <v>金</v>
      </c>
      <c r="W82" s="55" t="str">
        <f>IFERROR(VLOOKUP(W373,[1]DAY!$A$2:$E$3000,4,0),0)</f>
        <v>土</v>
      </c>
      <c r="X82" s="55" t="str">
        <f>IFERROR(VLOOKUP(X373,[1]DAY!$A$2:$E$3000,4,0),0)</f>
        <v>日</v>
      </c>
      <c r="Y82" s="55" t="str">
        <f>IFERROR(VLOOKUP(Y373,[1]DAY!$A$2:$E$3000,4,0),0)</f>
        <v>月</v>
      </c>
      <c r="Z82" s="55" t="str">
        <f>IFERROR(VLOOKUP(Z373,[1]DAY!$A$2:$E$3000,4,0),0)</f>
        <v>火</v>
      </c>
      <c r="AA82" s="55" t="str">
        <f>IFERROR(VLOOKUP(AA373,[1]DAY!$A$2:$E$3000,4,0),0)</f>
        <v>水</v>
      </c>
      <c r="AB82" s="55" t="str">
        <f>IFERROR(VLOOKUP(AB373,[1]DAY!$A$2:$E$3000,4,0),0)</f>
        <v>木</v>
      </c>
      <c r="AC82" s="55" t="str">
        <f>IFERROR(VLOOKUP(AC373,[1]DAY!$A$2:$E$3000,4,0),0)</f>
        <v>金</v>
      </c>
      <c r="AD82" s="55" t="str">
        <f>IFERROR(VLOOKUP(AD373,[1]DAY!$A$2:$E$3000,4,0),0)</f>
        <v>土</v>
      </c>
      <c r="AE82" s="55" t="str">
        <f>IFERROR(VLOOKUP(AE373,[1]DAY!$A$2:$E$3000,4,0),0)</f>
        <v>日</v>
      </c>
      <c r="AF82" s="146"/>
      <c r="AG82" s="165"/>
      <c r="AH82" s="368"/>
      <c r="AI82" s="380"/>
      <c r="AJ82" s="165"/>
      <c r="AK82" s="180"/>
      <c r="AN82" s="218"/>
      <c r="AO82" s="218"/>
      <c r="AR82" s="60">
        <f>IFERROR(VLOOKUP(AR374,[1]DAY!$A$2:$E$744,3,0),0)</f>
        <v>0</v>
      </c>
    </row>
    <row r="83" spans="1:53" ht="88.5" customHeight="1">
      <c r="A83" s="15"/>
      <c r="B83" s="236" t="s">
        <v>47</v>
      </c>
      <c r="C83" s="247"/>
      <c r="D83" s="56" t="str">
        <f>IFERROR(VLOOKUP(D373,[1]DAY!$A$2:$E$3000,5,0),0)</f>
        <v/>
      </c>
      <c r="E83" s="56" t="str">
        <f>IFERROR(VLOOKUP(E373,[1]DAY!$A$2:$E$3000,5,0),0)</f>
        <v/>
      </c>
      <c r="F83" s="56" t="str">
        <f>IFERROR(VLOOKUP(F373,[1]DAY!$A$2:$E$3000,5,0),0)</f>
        <v/>
      </c>
      <c r="G83" s="56" t="str">
        <f>IFERROR(VLOOKUP(G373,[1]DAY!$A$2:$E$3000,5,0),0)</f>
        <v/>
      </c>
      <c r="H83" s="56" t="str">
        <f>IFERROR(VLOOKUP(H373,[1]DAY!$A$2:$E$3000,5,0),0)</f>
        <v/>
      </c>
      <c r="I83" s="56" t="str">
        <f>IFERROR(VLOOKUP(I373,[1]DAY!$A$2:$E$3000,5,0),0)</f>
        <v/>
      </c>
      <c r="J83" s="56" t="str">
        <f>IFERROR(VLOOKUP(J373,[1]DAY!$A$2:$E$3000,5,0),0)</f>
        <v/>
      </c>
      <c r="K83" s="56" t="str">
        <f>IFERROR(VLOOKUP(K373,[1]DAY!$A$2:$E$3000,5,0),0)</f>
        <v/>
      </c>
      <c r="L83" s="56" t="str">
        <f>IFERROR(VLOOKUP(L373,[1]DAY!$A$2:$E$3000,5,0),0)</f>
        <v/>
      </c>
      <c r="M83" s="56" t="str">
        <f>IFERROR(VLOOKUP(M373,[1]DAY!$A$2:$E$3000,5,0),0)</f>
        <v/>
      </c>
      <c r="N83" s="56" t="str">
        <f>IFERROR(VLOOKUP(N373,[1]DAY!$A$2:$E$3000,5,0),0)</f>
        <v/>
      </c>
      <c r="O83" s="56" t="str">
        <f>IFERROR(VLOOKUP(O373,[1]DAY!$A$2:$E$3000,5,0),0)</f>
        <v/>
      </c>
      <c r="P83" s="56" t="str">
        <f>IFERROR(VLOOKUP(P373,[1]DAY!$A$2:$E$3000,5,0),0)</f>
        <v/>
      </c>
      <c r="Q83" s="56" t="str">
        <f>IFERROR(VLOOKUP(Q373,[1]DAY!$A$2:$E$3000,5,0),0)</f>
        <v/>
      </c>
      <c r="R83" s="56" t="str">
        <f>IFERROR(VLOOKUP(R373,[1]DAY!$A$2:$E$3000,5,0),0)</f>
        <v/>
      </c>
      <c r="S83" s="56" t="str">
        <f>IFERROR(VLOOKUP(S373,[1]DAY!$A$2:$E$3000,5,0),0)</f>
        <v/>
      </c>
      <c r="T83" s="56" t="str">
        <f>IFERROR(VLOOKUP(T373,[1]DAY!$A$2:$E$3000,5,0),0)</f>
        <v/>
      </c>
      <c r="U83" s="56" t="str">
        <f>IFERROR(VLOOKUP(U373,[1]DAY!$A$2:$E$3000,5,0),0)</f>
        <v/>
      </c>
      <c r="V83" s="56" t="str">
        <f>IFERROR(VLOOKUP(V373,[1]DAY!$A$2:$E$3000,5,0),0)</f>
        <v/>
      </c>
      <c r="W83" s="56" t="str">
        <f>IFERROR(VLOOKUP(W373,[1]DAY!$A$2:$E$3000,5,0),0)</f>
        <v/>
      </c>
      <c r="X83" s="56" t="str">
        <f>IFERROR(VLOOKUP(X373,[1]DAY!$A$2:$E$3000,5,0),0)</f>
        <v>山の日</v>
      </c>
      <c r="Y83" s="56" t="str">
        <f>IFERROR(VLOOKUP(Y373,[1]DAY!$A$2:$E$3000,5,0),0)</f>
        <v>振替休日</v>
      </c>
      <c r="Z83" s="56" t="str">
        <f>IFERROR(VLOOKUP(Z373,[1]DAY!$A$2:$E$3000,5,0),0)</f>
        <v/>
      </c>
      <c r="AA83" s="56" t="str">
        <f>IFERROR(VLOOKUP(AA373,[1]DAY!$A$2:$E$3000,5,0),0)</f>
        <v/>
      </c>
      <c r="AB83" s="56" t="str">
        <f>IFERROR(VLOOKUP(AB373,[1]DAY!$A$2:$E$3000,5,0),0)</f>
        <v/>
      </c>
      <c r="AC83" s="56" t="str">
        <f>IFERROR(VLOOKUP(AC373,[1]DAY!$A$2:$E$3000,5,0),0)</f>
        <v/>
      </c>
      <c r="AD83" s="56" t="str">
        <f>IFERROR(VLOOKUP(AD373,[1]DAY!$A$2:$E$3000,5,0),0)</f>
        <v/>
      </c>
      <c r="AE83" s="56" t="str">
        <f>IFERROR(VLOOKUP(AE373,[1]DAY!$A$2:$E$3000,5,0),0)</f>
        <v/>
      </c>
      <c r="AF83" s="146"/>
      <c r="AG83" s="165"/>
      <c r="AH83" s="369"/>
      <c r="AI83" s="380"/>
      <c r="AJ83" s="165"/>
      <c r="AK83" s="181"/>
      <c r="AN83" s="214"/>
      <c r="AO83" s="214"/>
      <c r="AR83" s="60">
        <f>IFERROR(VLOOKUP(AR374,[1]DAY!$A$2:$E$744,4,0),0)</f>
        <v>0</v>
      </c>
    </row>
    <row r="84" spans="1:53" ht="27.75" customHeight="1">
      <c r="A84" s="15"/>
      <c r="B84" s="237" t="str">
        <f>$B$20</f>
        <v>作業員A</v>
      </c>
      <c r="C84" s="36" t="s">
        <v>49</v>
      </c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147">
        <f>IF(COUNT(D84:AE84)=0,+(COUNTIF(D84:AE84,"作業"))+(COUNTIF(D84:AE84,"休日")),"")</f>
        <v>0</v>
      </c>
      <c r="AG84" s="166">
        <f>IF(+COUNT(D84:AE84)=0,(COUNTIF(D84:AE84,"休日")),"")</f>
        <v>0</v>
      </c>
      <c r="AH84" s="370">
        <f>IFERROR(IF(COUNTA(D84:AE84)=0,0,IF(COUNTA(D84:AE84)&lt;28,$G$359,IF(AN85&gt;0.284,$G$357,$G$358))),0)</f>
        <v>0</v>
      </c>
      <c r="AI84" s="381">
        <f>IF(COUNT(D85:AE85)=0,+(COUNTIF(D85:AE85,"作業"))+(COUNTIF(D85:AE85,"休日")),"")</f>
        <v>0</v>
      </c>
      <c r="AJ84" s="166">
        <f>IF(COUNT(D85:AE85)=0,(COUNTIF(D85:AE85,"休日")),"")</f>
        <v>0</v>
      </c>
      <c r="AK84" s="182">
        <f>IFERROR(IF(COUNTA(D85:AE85)=0,0,IF(COUNTA(D85:AE85)&lt;28,$G$359,IF(AO85&gt;0.284,$G$355,$G$356))),0)</f>
        <v>0</v>
      </c>
      <c r="AM84" s="6"/>
      <c r="AN84" s="218"/>
      <c r="AO84" s="218"/>
      <c r="AP84" s="6"/>
      <c r="AQ84" s="6"/>
      <c r="AR84" s="135">
        <f>IFERROR(VLOOKUP(AR432,[1]DAY!$A$2:$E$744,5,0),0)</f>
        <v>0</v>
      </c>
      <c r="AS84" s="6"/>
      <c r="AT84" s="6"/>
      <c r="AU84" s="6"/>
      <c r="AV84" s="6"/>
      <c r="AW84" s="6"/>
      <c r="AX84" s="6"/>
      <c r="AY84" s="6"/>
      <c r="AZ84" s="6"/>
      <c r="BA84" s="6"/>
    </row>
    <row r="85" spans="1:53" ht="27.75" customHeight="1">
      <c r="A85" s="15"/>
      <c r="B85" s="238"/>
      <c r="C85" s="248" t="s">
        <v>51</v>
      </c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355">
        <f>IFERROR(AN85,0)</f>
        <v>0</v>
      </c>
      <c r="AG85" s="361"/>
      <c r="AH85" s="371"/>
      <c r="AI85" s="382">
        <f>IFERROR(AO85,0)</f>
        <v>0</v>
      </c>
      <c r="AJ85" s="361"/>
      <c r="AK85" s="396"/>
      <c r="AN85" s="217" t="e">
        <f>ROUND(AG84/AF84,3)</f>
        <v>#DIV/0!</v>
      </c>
      <c r="AO85" s="220" t="e">
        <f>ROUND(AJ84/AI84,3)</f>
        <v>#DIV/0!</v>
      </c>
      <c r="AR85" s="223">
        <f>IFERROR(VLOOKUP(AR432,[1]DAY!$A$2:$E$744,6,0),0)</f>
        <v>0</v>
      </c>
    </row>
    <row r="86" spans="1:53" ht="27.75" customHeight="1">
      <c r="A86" s="15"/>
      <c r="B86" s="237" t="str">
        <f>$B$22</f>
        <v>作業員B</v>
      </c>
      <c r="C86" s="36" t="s">
        <v>49</v>
      </c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147">
        <f>IF(COUNT(D86:AE86)=0,+(COUNTIF(D86:AE86,"作業"))+(COUNTIF(D86:AE86,"休日")),"")</f>
        <v>0</v>
      </c>
      <c r="AG86" s="166">
        <f>IF(+COUNT(D86:AE86)=0,(COUNTIF(D86:AE86,"休日")),"")</f>
        <v>0</v>
      </c>
      <c r="AH86" s="370">
        <f>IFERROR(IF(COUNTA(D86:AE86)=0,0,IF(COUNTA(D86:AE86)&lt;28,$G$359,IF(AN87&gt;0.284,$G$357,$G$358))),0)</f>
        <v>0</v>
      </c>
      <c r="AI86" s="381">
        <f>IF(COUNT(D87:AE87)=0,+(COUNTIF(D87:AE87,"作業"))+(COUNTIF(D87:AE87,"休日")),"")</f>
        <v>0</v>
      </c>
      <c r="AJ86" s="166">
        <f>IF(COUNT(D87:AE87)=0,(COUNTIF(D87:AE87,"休日")),"")</f>
        <v>0</v>
      </c>
      <c r="AK86" s="182">
        <f>IFERROR(IF(COUNTA(D87:AE87)=0,0,IF(COUNTA(D87:AE87)&lt;28,$G$359,IF(AO87&gt;0.284,$G$355,$G$356))),0)</f>
        <v>0</v>
      </c>
      <c r="AM86" s="6"/>
      <c r="AN86" s="218"/>
      <c r="AO86" s="218"/>
      <c r="AP86" s="6"/>
      <c r="AQ86" s="6"/>
      <c r="AR86" s="135">
        <f>IFERROR(VLOOKUP(AR428,[1]DAY!$A$2:$E$744,5,0),0)</f>
        <v>0</v>
      </c>
      <c r="AS86" s="6"/>
      <c r="AT86" s="6"/>
      <c r="AU86" s="6"/>
      <c r="AV86" s="6"/>
      <c r="AW86" s="6"/>
      <c r="AX86" s="6"/>
      <c r="AY86" s="6"/>
      <c r="AZ86" s="6"/>
      <c r="BA86" s="6"/>
    </row>
    <row r="87" spans="1:53" ht="27.75" customHeight="1">
      <c r="A87" s="15"/>
      <c r="B87" s="238"/>
      <c r="C87" s="248" t="s">
        <v>51</v>
      </c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  <c r="P87" s="262"/>
      <c r="Q87" s="262"/>
      <c r="R87" s="262"/>
      <c r="S87" s="262"/>
      <c r="T87" s="262"/>
      <c r="U87" s="262"/>
      <c r="V87" s="262"/>
      <c r="W87" s="262"/>
      <c r="X87" s="262"/>
      <c r="Y87" s="262"/>
      <c r="Z87" s="262"/>
      <c r="AA87" s="262"/>
      <c r="AB87" s="262"/>
      <c r="AC87" s="262"/>
      <c r="AD87" s="262"/>
      <c r="AE87" s="262"/>
      <c r="AF87" s="355">
        <f>IFERROR(AN87,0)</f>
        <v>0</v>
      </c>
      <c r="AG87" s="361"/>
      <c r="AH87" s="371"/>
      <c r="AI87" s="382">
        <f>IFERROR(AO87,0)</f>
        <v>0</v>
      </c>
      <c r="AJ87" s="361"/>
      <c r="AK87" s="396"/>
      <c r="AN87" s="217" t="e">
        <f>ROUND(AG86/AF86,3)</f>
        <v>#DIV/0!</v>
      </c>
      <c r="AO87" s="220" t="e">
        <f>ROUND(AJ86/AI86,3)</f>
        <v>#DIV/0!</v>
      </c>
      <c r="AR87" s="223">
        <f>IFERROR(VLOOKUP(AR428,[1]DAY!$A$2:$E$744,6,0),0)</f>
        <v>0</v>
      </c>
    </row>
    <row r="88" spans="1:53" ht="27.75" customHeight="1">
      <c r="A88" s="15"/>
      <c r="B88" s="237" t="str">
        <f>$B$24</f>
        <v>作業員C</v>
      </c>
      <c r="C88" s="36" t="s">
        <v>49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147">
        <f>IF(COUNT(D88:AE88)=0,+(COUNTIF(D88:AE88,"作業"))+(COUNTIF(D88:AE88,"休日")),"")</f>
        <v>0</v>
      </c>
      <c r="AG88" s="166">
        <f>IF(+COUNT(D88:AE88)=0,(COUNTIF(D88:AE88,"休日")),"")</f>
        <v>0</v>
      </c>
      <c r="AH88" s="370">
        <f>IFERROR(IF(COUNTA(D88:AE88)=0,0,IF(COUNTA(D88:AE88)&lt;28,$G$359,IF(AN89&gt;0.284,$G$357,$G$358))),0)</f>
        <v>0</v>
      </c>
      <c r="AI88" s="381">
        <f>IF(COUNT(D89:AE89)=0,+(COUNTIF(D89:AE89,"作業"))+(COUNTIF(D89:AE89,"休日")),"")</f>
        <v>0</v>
      </c>
      <c r="AJ88" s="166">
        <f>IF(COUNT(D89:AE89)=0,(COUNTIF(D89:AE89,"休日")),"")</f>
        <v>0</v>
      </c>
      <c r="AK88" s="182">
        <f>IFERROR(IF(COUNTA(D89:AE89)=0,0,IF(COUNTA(D89:AE89)&lt;28,$G$359,IF(AO89&gt;0.284,$G$355,$G$356))),0)</f>
        <v>0</v>
      </c>
      <c r="AM88" s="6"/>
      <c r="AN88" s="218"/>
      <c r="AO88" s="218"/>
      <c r="AP88" s="6"/>
      <c r="AQ88" s="6"/>
      <c r="AR88" s="135">
        <f>IFERROR(VLOOKUP(AR430,[1]DAY!$A$2:$E$744,5,0),0)</f>
        <v>0</v>
      </c>
      <c r="AS88" s="6"/>
      <c r="AT88" s="6"/>
      <c r="AU88" s="6"/>
      <c r="AV88" s="6"/>
      <c r="AW88" s="6"/>
      <c r="AX88" s="6"/>
      <c r="AY88" s="6"/>
      <c r="AZ88" s="6"/>
      <c r="BA88" s="6"/>
    </row>
    <row r="89" spans="1:53" ht="27.75" customHeight="1">
      <c r="A89" s="15"/>
      <c r="B89" s="238"/>
      <c r="C89" s="248" t="s">
        <v>51</v>
      </c>
      <c r="D89" s="262"/>
      <c r="E89" s="262"/>
      <c r="F89" s="262"/>
      <c r="G89" s="262"/>
      <c r="H89" s="262"/>
      <c r="I89" s="262"/>
      <c r="J89" s="262"/>
      <c r="K89" s="262"/>
      <c r="L89" s="262"/>
      <c r="M89" s="262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  <c r="AA89" s="262"/>
      <c r="AB89" s="262"/>
      <c r="AC89" s="262"/>
      <c r="AD89" s="262"/>
      <c r="AE89" s="262"/>
      <c r="AF89" s="355">
        <f>IFERROR(AN89,0)</f>
        <v>0</v>
      </c>
      <c r="AG89" s="361"/>
      <c r="AH89" s="371"/>
      <c r="AI89" s="382">
        <f>IFERROR(AO89,0)</f>
        <v>0</v>
      </c>
      <c r="AJ89" s="361"/>
      <c r="AK89" s="396"/>
      <c r="AN89" s="217" t="e">
        <f>ROUND(AG88/AF88,3)</f>
        <v>#DIV/0!</v>
      </c>
      <c r="AO89" s="220" t="e">
        <f>ROUND(AJ88/AI88,3)</f>
        <v>#DIV/0!</v>
      </c>
      <c r="AR89" s="223">
        <f>IFERROR(VLOOKUP(AR430,[1]DAY!$A$2:$E$744,6,0),0)</f>
        <v>0</v>
      </c>
    </row>
    <row r="90" spans="1:53" ht="27.75" customHeight="1">
      <c r="A90" s="15"/>
      <c r="B90" s="237" t="str">
        <f>$B$26</f>
        <v>作業員D</v>
      </c>
      <c r="C90" s="36" t="s">
        <v>49</v>
      </c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147">
        <f>IF(COUNT(D90:AE90)=0,+(COUNTIF(D90:AE90,"作業"))+(COUNTIF(D90:AE90,"休日")),"")</f>
        <v>0</v>
      </c>
      <c r="AG90" s="166">
        <f>IF(+COUNT(D90:AE90)=0,(COUNTIF(D90:AE90,"休日")),"")</f>
        <v>0</v>
      </c>
      <c r="AH90" s="370">
        <f>IFERROR(IF(COUNTA(D90:AE90)=0,0,IF(COUNTA(D90:AE90)&lt;28,$G$359,IF(AN91&gt;0.284,$G$357,$G$358))),0)</f>
        <v>0</v>
      </c>
      <c r="AI90" s="381">
        <f>IF(COUNT(D91:AE91)=0,+(COUNTIF(D91:AE91,"作業"))+(COUNTIF(D91:AE91,"休日")),"")</f>
        <v>0</v>
      </c>
      <c r="AJ90" s="166">
        <f>IF(COUNT(D91:AE91)=0,(COUNTIF(D91:AE91,"休日")),"")</f>
        <v>0</v>
      </c>
      <c r="AK90" s="182">
        <f>IFERROR(IF(COUNTA(D91:AE91)=0,0,IF(COUNTA(D91:AE91)&lt;28,$G$359,IF(AO91&gt;0.284,$G$355,$G$356))),0)</f>
        <v>0</v>
      </c>
      <c r="AM90" s="6"/>
      <c r="AN90" s="218"/>
      <c r="AO90" s="218"/>
      <c r="AP90" s="6"/>
      <c r="AQ90" s="6"/>
      <c r="AR90" s="135">
        <f>IFERROR(VLOOKUP(AR432,[1]DAY!$A$2:$E$744,5,0),0)</f>
        <v>0</v>
      </c>
      <c r="AS90" s="6"/>
      <c r="AT90" s="6"/>
      <c r="AU90" s="6"/>
      <c r="AV90" s="6"/>
      <c r="AW90" s="6"/>
      <c r="AX90" s="6"/>
      <c r="AY90" s="6"/>
      <c r="AZ90" s="6"/>
      <c r="BA90" s="6"/>
    </row>
    <row r="91" spans="1:53" ht="27.75" customHeight="1">
      <c r="A91" s="15"/>
      <c r="B91" s="238"/>
      <c r="C91" s="248" t="s">
        <v>51</v>
      </c>
      <c r="D91" s="262"/>
      <c r="E91" s="262"/>
      <c r="F91" s="262"/>
      <c r="G91" s="262"/>
      <c r="H91" s="262"/>
      <c r="I91" s="262"/>
      <c r="J91" s="262"/>
      <c r="K91" s="262"/>
      <c r="L91" s="262"/>
      <c r="M91" s="262"/>
      <c r="N91" s="262"/>
      <c r="O91" s="262"/>
      <c r="P91" s="262"/>
      <c r="Q91" s="262"/>
      <c r="R91" s="262"/>
      <c r="S91" s="262"/>
      <c r="T91" s="262"/>
      <c r="U91" s="262"/>
      <c r="V91" s="262"/>
      <c r="W91" s="262"/>
      <c r="X91" s="262"/>
      <c r="Y91" s="262"/>
      <c r="Z91" s="262"/>
      <c r="AA91" s="262"/>
      <c r="AB91" s="262"/>
      <c r="AC91" s="262"/>
      <c r="AD91" s="262"/>
      <c r="AE91" s="262"/>
      <c r="AF91" s="355">
        <f>IFERROR(AN91,0)</f>
        <v>0</v>
      </c>
      <c r="AG91" s="361"/>
      <c r="AH91" s="371"/>
      <c r="AI91" s="382">
        <f>IFERROR(AO91,0)</f>
        <v>0</v>
      </c>
      <c r="AJ91" s="361"/>
      <c r="AK91" s="396"/>
      <c r="AN91" s="217" t="e">
        <f>ROUND(AG90/AF90,3)</f>
        <v>#DIV/0!</v>
      </c>
      <c r="AO91" s="220" t="e">
        <f>ROUND(AJ90/AI90,3)</f>
        <v>#DIV/0!</v>
      </c>
      <c r="AR91" s="223">
        <f>IFERROR(VLOOKUP(AR432,[1]DAY!$A$2:$E$744,6,0),0)</f>
        <v>0</v>
      </c>
    </row>
    <row r="92" spans="1:53" ht="27.75" customHeight="1">
      <c r="A92" s="15"/>
      <c r="B92" s="237" t="str">
        <f>$B$28</f>
        <v>作業員E</v>
      </c>
      <c r="C92" s="36" t="s">
        <v>49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147">
        <f>IF(COUNT(D92:AE92)=0,+(COUNTIF(D92:AE92,"作業"))+(COUNTIF(D92:AE92,"休日")),"")</f>
        <v>0</v>
      </c>
      <c r="AG92" s="166">
        <f>IF(+COUNT(D92:AE92)=0,(COUNTIF(D92:AE92,"休日")),"")</f>
        <v>0</v>
      </c>
      <c r="AH92" s="370">
        <f>IFERROR(IF(COUNTA(D92:AE92)=0,0,IF(COUNTA(D92:AE92)&lt;28,$G$359,IF(AN93&gt;0.284,$G$357,$G$358))),0)</f>
        <v>0</v>
      </c>
      <c r="AI92" s="381">
        <f>IF(COUNT(D93:AE93)=0,+(COUNTIF(D93:AE93,"作業"))+(COUNTIF(D93:AE93,"休日")),"")</f>
        <v>0</v>
      </c>
      <c r="AJ92" s="166">
        <f>IF(COUNT(D93:AE93)=0,(COUNTIF(D93:AE93,"休日")),"")</f>
        <v>0</v>
      </c>
      <c r="AK92" s="182">
        <f>IFERROR(IF(COUNTA(D93:AE93)=0,0,IF(COUNTA(D93:AE93)&lt;28,$G$359,IF(AO93&gt;0.284,$G$355,$G$356))),0)</f>
        <v>0</v>
      </c>
      <c r="AM92" s="6"/>
      <c r="AN92" s="218"/>
      <c r="AO92" s="218"/>
      <c r="AP92" s="6"/>
      <c r="AQ92" s="6"/>
      <c r="AR92" s="135">
        <f>IFERROR(VLOOKUP(AR434,[1]DAY!$A$2:$E$744,5,0),0)</f>
        <v>0</v>
      </c>
      <c r="AS92" s="6"/>
      <c r="AT92" s="6"/>
      <c r="AU92" s="6"/>
      <c r="AV92" s="6"/>
      <c r="AW92" s="6"/>
      <c r="AX92" s="6"/>
      <c r="AY92" s="6"/>
      <c r="AZ92" s="6"/>
      <c r="BA92" s="6"/>
    </row>
    <row r="93" spans="1:53" ht="27.75" customHeight="1">
      <c r="A93" s="15"/>
      <c r="B93" s="238"/>
      <c r="C93" s="248" t="s">
        <v>51</v>
      </c>
      <c r="D93" s="262"/>
      <c r="E93" s="262"/>
      <c r="F93" s="262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/>
      <c r="S93" s="262"/>
      <c r="T93" s="262"/>
      <c r="U93" s="262"/>
      <c r="V93" s="262"/>
      <c r="W93" s="262"/>
      <c r="X93" s="262"/>
      <c r="Y93" s="262"/>
      <c r="Z93" s="262"/>
      <c r="AA93" s="262"/>
      <c r="AB93" s="262"/>
      <c r="AC93" s="262"/>
      <c r="AD93" s="262"/>
      <c r="AE93" s="262"/>
      <c r="AF93" s="355">
        <f>IFERROR(AN93,0)</f>
        <v>0</v>
      </c>
      <c r="AG93" s="361"/>
      <c r="AH93" s="371"/>
      <c r="AI93" s="382">
        <f>IFERROR(AO93,0)</f>
        <v>0</v>
      </c>
      <c r="AJ93" s="361"/>
      <c r="AK93" s="396"/>
      <c r="AN93" s="217" t="e">
        <f>ROUND(AG92/AF92,3)</f>
        <v>#DIV/0!</v>
      </c>
      <c r="AO93" s="220" t="e">
        <f>ROUND(AJ92/AI92,3)</f>
        <v>#DIV/0!</v>
      </c>
      <c r="AR93" s="223">
        <f>IFERROR(VLOOKUP(AR434,[1]DAY!$A$2:$E$744,6,0),0)</f>
        <v>0</v>
      </c>
    </row>
    <row r="94" spans="1:53" ht="27.75" customHeight="1">
      <c r="A94" s="15"/>
      <c r="B94" s="237" t="str">
        <f>$B$30</f>
        <v>作業員F</v>
      </c>
      <c r="C94" s="36" t="s">
        <v>49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147">
        <f>IF(COUNT(D94:AE94)=0,+(COUNTIF(D94:AE94,"作業"))+(COUNTIF(D94:AE94,"休日")),"")</f>
        <v>0</v>
      </c>
      <c r="AG94" s="166">
        <f>IF(+COUNT(D94:AE94)=0,(COUNTIF(D94:AE94,"休日")),"")</f>
        <v>0</v>
      </c>
      <c r="AH94" s="370">
        <f>IFERROR(IF(COUNTA(D94:AE94)=0,0,IF(COUNTA(D94:AE94)&lt;28,$G$359,IF(AN95&gt;0.284,$G$357,$G$358))),0)</f>
        <v>0</v>
      </c>
      <c r="AI94" s="381">
        <f>IF(COUNT(D95:AE95)=0,+(COUNTIF(D95:AE95,"作業"))+(COUNTIF(D95:AE95,"休日")),"")</f>
        <v>0</v>
      </c>
      <c r="AJ94" s="166">
        <f>IF(COUNT(D95:AE95)=0,(COUNTIF(D95:AE95,"休日")),"")</f>
        <v>0</v>
      </c>
      <c r="AK94" s="182">
        <f>IFERROR(IF(COUNTA(D95:AE95)=0,0,IF(COUNTA(D95:AE95)&lt;28,$G$359,IF(AO95&gt;0.284,$G$355,$G$356))),0)</f>
        <v>0</v>
      </c>
      <c r="AM94" s="6"/>
      <c r="AN94" s="218"/>
      <c r="AO94" s="218"/>
      <c r="AP94" s="6"/>
      <c r="AQ94" s="6"/>
      <c r="AR94" s="135">
        <f>IFERROR(VLOOKUP(AR374,[1]DAY!$A$2:$E$744,5,0),0)</f>
        <v>0</v>
      </c>
      <c r="AS94" s="6"/>
      <c r="AT94" s="6"/>
      <c r="AU94" s="6"/>
      <c r="AV94" s="6"/>
      <c r="AW94" s="6"/>
      <c r="AX94" s="6"/>
      <c r="AY94" s="6"/>
      <c r="AZ94" s="6"/>
      <c r="BA94" s="6"/>
    </row>
    <row r="95" spans="1:53" ht="27.75" customHeight="1">
      <c r="A95" s="16"/>
      <c r="B95" s="238"/>
      <c r="C95" s="37" t="s">
        <v>51</v>
      </c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148">
        <f>IFERROR(AN95,0)</f>
        <v>0</v>
      </c>
      <c r="AG95" s="167"/>
      <c r="AH95" s="374"/>
      <c r="AI95" s="384">
        <f>IFERROR(AO95,0)</f>
        <v>0</v>
      </c>
      <c r="AJ95" s="167"/>
      <c r="AK95" s="183"/>
      <c r="AN95" s="217" t="e">
        <f>ROUND(AG94/AF94,3)</f>
        <v>#DIV/0!</v>
      </c>
      <c r="AO95" s="220" t="e">
        <f>ROUND(AJ94/AI94,3)</f>
        <v>#DIV/0!</v>
      </c>
      <c r="AR95" s="223">
        <f>IFERROR(VLOOKUP(AR374,[1]DAY!$A$2:$E$744,6,0),0)</f>
        <v>0</v>
      </c>
    </row>
    <row r="96" spans="1:53" s="6" customFormat="1" ht="27.75" customHeight="1">
      <c r="A96" s="14" t="s">
        <v>21</v>
      </c>
      <c r="B96" s="233" t="s">
        <v>31</v>
      </c>
      <c r="C96" s="244"/>
      <c r="D96" s="53">
        <f>IFERROR(VLOOKUP(D374,[1]DAY!$A$2:$E$3000,2,0),0)</f>
        <v>8</v>
      </c>
      <c r="E96" s="53">
        <f>IFERROR(VLOOKUP(E374,[1]DAY!$A$2:$E$744,2,0),0)</f>
        <v>8</v>
      </c>
      <c r="F96" s="53">
        <f>IFERROR(VLOOKUP(F374,[1]DAY!$A$2:$E$744,2,0),0)</f>
        <v>8</v>
      </c>
      <c r="G96" s="53">
        <f>IFERROR(VLOOKUP(G374,[1]DAY!$A$2:$E$744,2,0),0)</f>
        <v>8</v>
      </c>
      <c r="H96" s="53">
        <f>IFERROR(VLOOKUP(H374,[1]DAY!$A$2:$E$744,2,0),0)</f>
        <v>8</v>
      </c>
      <c r="I96" s="53">
        <f>IFERROR(VLOOKUP(I374,[1]DAY!$A$2:$E$744,2,0),0)</f>
        <v>8</v>
      </c>
      <c r="J96" s="53">
        <f>IFERROR(VLOOKUP(J374,[1]DAY!$A$2:$E$744,2,0),0)</f>
        <v>8</v>
      </c>
      <c r="K96" s="53">
        <f>IFERROR(VLOOKUP(K374,[1]DAY!$A$2:$E$744,2,0),0)</f>
        <v>8</v>
      </c>
      <c r="L96" s="53">
        <f>IFERROR(VLOOKUP(L374,[1]DAY!$A$2:$E$744,2,0),0)</f>
        <v>8</v>
      </c>
      <c r="M96" s="53">
        <f>IFERROR(VLOOKUP(M374,[1]DAY!$A$2:$E$744,2,0),0)</f>
        <v>8</v>
      </c>
      <c r="N96" s="53">
        <f>IFERROR(VLOOKUP(N374,[1]DAY!$A$2:$E$744,2,0),0)</f>
        <v>8</v>
      </c>
      <c r="O96" s="53">
        <f>IFERROR(VLOOKUP(O374,[1]DAY!$A$2:$E$744,2,0),0)</f>
        <v>8</v>
      </c>
      <c r="P96" s="53">
        <f>IFERROR(VLOOKUP(P374,[1]DAY!$A$2:$E$744,2,0),0)</f>
        <v>8</v>
      </c>
      <c r="Q96" s="53">
        <f>IFERROR(VLOOKUP(Q374,[1]DAY!$A$2:$E$744,2,0),0)</f>
        <v>9</v>
      </c>
      <c r="R96" s="53">
        <f>IFERROR(VLOOKUP(R374,[1]DAY!$A$2:$E$744,2,0),0)</f>
        <v>9</v>
      </c>
      <c r="S96" s="53">
        <f>IFERROR(VLOOKUP(S374,[1]DAY!$A$2:$E$744,2,0),0)</f>
        <v>9</v>
      </c>
      <c r="T96" s="53">
        <f>IFERROR(VLOOKUP(T374,[1]DAY!$A$2:$E$744,2,0),0)</f>
        <v>9</v>
      </c>
      <c r="U96" s="53">
        <f>IFERROR(VLOOKUP(U374,[1]DAY!$A$2:$E$744,2,0),0)</f>
        <v>9</v>
      </c>
      <c r="V96" s="53">
        <f>IFERROR(VLOOKUP(V374,[1]DAY!$A$2:$E$744,2,0),0)</f>
        <v>9</v>
      </c>
      <c r="W96" s="53">
        <f>IFERROR(VLOOKUP(W374,[1]DAY!$A$2:$E$744,2,0),0)</f>
        <v>9</v>
      </c>
      <c r="X96" s="53">
        <f>IFERROR(VLOOKUP(X374,[1]DAY!$A$2:$E$744,2,0),0)</f>
        <v>9</v>
      </c>
      <c r="Y96" s="53">
        <f>IFERROR(VLOOKUP(Y374,[1]DAY!$A$2:$E$744,2,0),0)</f>
        <v>9</v>
      </c>
      <c r="Z96" s="53">
        <f>IFERROR(VLOOKUP(Z374,[1]DAY!$A$2:$E$744,2,0),0)</f>
        <v>9</v>
      </c>
      <c r="AA96" s="53">
        <f>IFERROR(VLOOKUP(AA374,[1]DAY!$A$2:$E$744,2,0),0)</f>
        <v>9</v>
      </c>
      <c r="AB96" s="53">
        <f>IFERROR(VLOOKUP(AB374,[1]DAY!$A$2:$E$744,2,0),0)</f>
        <v>9</v>
      </c>
      <c r="AC96" s="53">
        <f>IFERROR(VLOOKUP(AC374,[1]DAY!$A$2:$E$744,2,0),0)</f>
        <v>9</v>
      </c>
      <c r="AD96" s="53">
        <f>IFERROR(VLOOKUP(AD374,[1]DAY!$A$2:$E$744,2,0),0)</f>
        <v>9</v>
      </c>
      <c r="AE96" s="53">
        <f>IFERROR(VLOOKUP(AE374,[1]DAY!$A$2:$E$744,2,0),0)</f>
        <v>9</v>
      </c>
      <c r="AF96" s="149" t="s">
        <v>68</v>
      </c>
      <c r="AG96" s="168" t="s">
        <v>77</v>
      </c>
      <c r="AH96" s="368" t="s">
        <v>79</v>
      </c>
      <c r="AI96" s="379" t="s">
        <v>68</v>
      </c>
      <c r="AJ96" s="164" t="s">
        <v>80</v>
      </c>
      <c r="AK96" s="180" t="s">
        <v>79</v>
      </c>
      <c r="AM96" s="4"/>
      <c r="AN96" s="218"/>
      <c r="AO96" s="218"/>
      <c r="AP96" s="4"/>
      <c r="AQ96" s="4"/>
      <c r="AR96" s="226">
        <f>IFERROR(VLOOKUP(AR374,[1]DAY!$A$2:$E$744,7,0),0)</f>
        <v>0</v>
      </c>
      <c r="AS96" s="4"/>
      <c r="AT96" s="4"/>
      <c r="AU96" s="4"/>
      <c r="AV96" s="4"/>
      <c r="AW96" s="4"/>
      <c r="AX96" s="4"/>
      <c r="AY96" s="4"/>
      <c r="AZ96" s="4"/>
      <c r="BA96" s="4"/>
    </row>
    <row r="97" spans="1:53" ht="27.75" customHeight="1">
      <c r="A97" s="15"/>
      <c r="B97" s="234" t="s">
        <v>45</v>
      </c>
      <c r="C97" s="245"/>
      <c r="D97" s="54">
        <f>IFERROR(VLOOKUP(D374,[1]DAY!$A$2:$E$3000,3,0),0)</f>
        <v>19</v>
      </c>
      <c r="E97" s="54">
        <f>IFERROR(VLOOKUP(E374,[1]DAY!$A$2:$E$744,3,0),0)</f>
        <v>20</v>
      </c>
      <c r="F97" s="54">
        <f>IFERROR(VLOOKUP(F374,[1]DAY!$A$2:$E$744,3,0),0)</f>
        <v>21</v>
      </c>
      <c r="G97" s="54">
        <f>IFERROR(VLOOKUP(G374,[1]DAY!$A$2:$E$744,3,0),0)</f>
        <v>22</v>
      </c>
      <c r="H97" s="54">
        <f>IFERROR(VLOOKUP(H374,[1]DAY!$A$2:$E$744,3,0),0)</f>
        <v>23</v>
      </c>
      <c r="I97" s="54">
        <f>IFERROR(VLOOKUP(I374,[1]DAY!$A$2:$E$744,3,0),0)</f>
        <v>24</v>
      </c>
      <c r="J97" s="54">
        <f>IFERROR(VLOOKUP(J374,[1]DAY!$A$2:$E$744,3,0),0)</f>
        <v>25</v>
      </c>
      <c r="K97" s="54">
        <f>IFERROR(VLOOKUP(K374,[1]DAY!$A$2:$E$744,3,0),0)</f>
        <v>26</v>
      </c>
      <c r="L97" s="54">
        <f>IFERROR(VLOOKUP(L374,[1]DAY!$A$2:$E$744,3,0),0)</f>
        <v>27</v>
      </c>
      <c r="M97" s="54">
        <f>IFERROR(VLOOKUP(M374,[1]DAY!$A$2:$E$744,3,0),0)</f>
        <v>28</v>
      </c>
      <c r="N97" s="54">
        <f>IFERROR(VLOOKUP(N374,[1]DAY!$A$2:$E$744,3,0),0)</f>
        <v>29</v>
      </c>
      <c r="O97" s="54">
        <f>IFERROR(VLOOKUP(O374,[1]DAY!$A$2:$E$744,3,0),0)</f>
        <v>30</v>
      </c>
      <c r="P97" s="54">
        <f>IFERROR(VLOOKUP(P374,[1]DAY!$A$2:$E$744,3,0),0)</f>
        <v>31</v>
      </c>
      <c r="Q97" s="54">
        <f>IFERROR(VLOOKUP(Q374,[1]DAY!$A$2:$E$744,3,0),0)</f>
        <v>1</v>
      </c>
      <c r="R97" s="54">
        <f>IFERROR(VLOOKUP(R374,[1]DAY!$A$2:$E$744,3,0),0)</f>
        <v>2</v>
      </c>
      <c r="S97" s="54">
        <f>IFERROR(VLOOKUP(S374,[1]DAY!$A$2:$E$744,3,0),0)</f>
        <v>3</v>
      </c>
      <c r="T97" s="54">
        <f>IFERROR(VLOOKUP(T374,[1]DAY!$A$2:$E$744,3,0),0)</f>
        <v>4</v>
      </c>
      <c r="U97" s="54">
        <f>IFERROR(VLOOKUP(U374,[1]DAY!$A$2:$E$744,3,0),0)</f>
        <v>5</v>
      </c>
      <c r="V97" s="54">
        <f>IFERROR(VLOOKUP(V374,[1]DAY!$A$2:$E$744,3,0),0)</f>
        <v>6</v>
      </c>
      <c r="W97" s="54">
        <f>IFERROR(VLOOKUP(W374,[1]DAY!$A$2:$E$744,3,0),0)</f>
        <v>7</v>
      </c>
      <c r="X97" s="54">
        <f>IFERROR(VLOOKUP(X374,[1]DAY!$A$2:$E$744,3,0),0)</f>
        <v>8</v>
      </c>
      <c r="Y97" s="54">
        <f>IFERROR(VLOOKUP(Y374,[1]DAY!$A$2:$E$744,3,0),0)</f>
        <v>9</v>
      </c>
      <c r="Z97" s="54">
        <f>IFERROR(VLOOKUP(Z374,[1]DAY!$A$2:$E$744,3,0),0)</f>
        <v>10</v>
      </c>
      <c r="AA97" s="54">
        <f>IFERROR(VLOOKUP(AA374,[1]DAY!$A$2:$E$744,3,0),0)</f>
        <v>11</v>
      </c>
      <c r="AB97" s="54">
        <f>IFERROR(VLOOKUP(AB374,[1]DAY!$A$2:$E$744,3,0),0)</f>
        <v>12</v>
      </c>
      <c r="AC97" s="54">
        <f>IFERROR(VLOOKUP(AC374,[1]DAY!$A$2:$E$744,3,0),0)</f>
        <v>13</v>
      </c>
      <c r="AD97" s="54">
        <f>IFERROR(VLOOKUP(AD374,[1]DAY!$A$2:$E$744,3,0),0)</f>
        <v>14</v>
      </c>
      <c r="AE97" s="134">
        <f>IFERROR(VLOOKUP(AE374,[1]DAY!$A$2:$E$744,3,0),0)</f>
        <v>15</v>
      </c>
      <c r="AF97" s="146"/>
      <c r="AG97" s="165"/>
      <c r="AH97" s="368"/>
      <c r="AI97" s="380"/>
      <c r="AJ97" s="165"/>
      <c r="AK97" s="180"/>
      <c r="AN97" s="218"/>
      <c r="AO97" s="218"/>
      <c r="AR97" s="30">
        <f>IFERROR(VLOOKUP(AR375,[1]DAY!$A$2:$E$744,2,0),0)</f>
        <v>0</v>
      </c>
    </row>
    <row r="98" spans="1:53" ht="27.75" customHeight="1">
      <c r="A98" s="15"/>
      <c r="B98" s="235" t="s">
        <v>46</v>
      </c>
      <c r="C98" s="246"/>
      <c r="D98" s="55" t="str">
        <f>IFERROR(VLOOKUP(D374,[1]DAY!$A$2:$E$3000,4,0),0)</f>
        <v>月</v>
      </c>
      <c r="E98" s="55" t="str">
        <f>IFERROR(VLOOKUP(E374,[1]DAY!$A$2:$E$3000,4,0),0)</f>
        <v>火</v>
      </c>
      <c r="F98" s="55" t="str">
        <f>IFERROR(VLOOKUP(F374,[1]DAY!$A$2:$E$3000,4,0),0)</f>
        <v>水</v>
      </c>
      <c r="G98" s="55" t="str">
        <f>IFERROR(VLOOKUP(G374,[1]DAY!$A$2:$E$3000,4,0),0)</f>
        <v>木</v>
      </c>
      <c r="H98" s="55" t="str">
        <f>IFERROR(VLOOKUP(H374,[1]DAY!$A$2:$E$3000,4,0),0)</f>
        <v>金</v>
      </c>
      <c r="I98" s="55" t="str">
        <f>IFERROR(VLOOKUP(I374,[1]DAY!$A$2:$E$3000,4,0),0)</f>
        <v>土</v>
      </c>
      <c r="J98" s="55" t="str">
        <f>IFERROR(VLOOKUP(J374,[1]DAY!$A$2:$E$3000,4,0),0)</f>
        <v>日</v>
      </c>
      <c r="K98" s="55" t="str">
        <f>IFERROR(VLOOKUP(K374,[1]DAY!$A$2:$E$3000,4,0),0)</f>
        <v>月</v>
      </c>
      <c r="L98" s="55" t="str">
        <f>IFERROR(VLOOKUP(L374,[1]DAY!$A$2:$E$3000,4,0),0)</f>
        <v>火</v>
      </c>
      <c r="M98" s="55" t="str">
        <f>IFERROR(VLOOKUP(M374,[1]DAY!$A$2:$E$3000,4,0),0)</f>
        <v>水</v>
      </c>
      <c r="N98" s="55" t="str">
        <f>IFERROR(VLOOKUP(N374,[1]DAY!$A$2:$E$3000,4,0),0)</f>
        <v>木</v>
      </c>
      <c r="O98" s="55" t="str">
        <f>IFERROR(VLOOKUP(O374,[1]DAY!$A$2:$E$3000,4,0),0)</f>
        <v>金</v>
      </c>
      <c r="P98" s="55" t="str">
        <f>IFERROR(VLOOKUP(P374,[1]DAY!$A$2:$E$3000,4,0),0)</f>
        <v>土</v>
      </c>
      <c r="Q98" s="55" t="str">
        <f>IFERROR(VLOOKUP(Q374,[1]DAY!$A$2:$E$3000,4,0),0)</f>
        <v>日</v>
      </c>
      <c r="R98" s="55" t="str">
        <f>IFERROR(VLOOKUP(R374,[1]DAY!$A$2:$E$3000,4,0),0)</f>
        <v>月</v>
      </c>
      <c r="S98" s="55" t="str">
        <f>IFERROR(VLOOKUP(S374,[1]DAY!$A$2:$E$3000,4,0),0)</f>
        <v>火</v>
      </c>
      <c r="T98" s="55" t="str">
        <f>IFERROR(VLOOKUP(T374,[1]DAY!$A$2:$E$3000,4,0),0)</f>
        <v>水</v>
      </c>
      <c r="U98" s="55" t="str">
        <f>IFERROR(VLOOKUP(U374,[1]DAY!$A$2:$E$3000,4,0),0)</f>
        <v>木</v>
      </c>
      <c r="V98" s="55" t="str">
        <f>IFERROR(VLOOKUP(V374,[1]DAY!$A$2:$E$3000,4,0),0)</f>
        <v>金</v>
      </c>
      <c r="W98" s="55" t="str">
        <f>IFERROR(VLOOKUP(W374,[1]DAY!$A$2:$E$3000,4,0),0)</f>
        <v>土</v>
      </c>
      <c r="X98" s="55" t="str">
        <f>IFERROR(VLOOKUP(X374,[1]DAY!$A$2:$E$3000,4,0),0)</f>
        <v>日</v>
      </c>
      <c r="Y98" s="55" t="str">
        <f>IFERROR(VLOOKUP(Y374,[1]DAY!$A$2:$E$3000,4,0),0)</f>
        <v>月</v>
      </c>
      <c r="Z98" s="55" t="str">
        <f>IFERROR(VLOOKUP(Z374,[1]DAY!$A$2:$E$3000,4,0),0)</f>
        <v>火</v>
      </c>
      <c r="AA98" s="55" t="str">
        <f>IFERROR(VLOOKUP(AA374,[1]DAY!$A$2:$E$3000,4,0),0)</f>
        <v>水</v>
      </c>
      <c r="AB98" s="55" t="str">
        <f>IFERROR(VLOOKUP(AB374,[1]DAY!$A$2:$E$3000,4,0),0)</f>
        <v>木</v>
      </c>
      <c r="AC98" s="55" t="str">
        <f>IFERROR(VLOOKUP(AC374,[1]DAY!$A$2:$E$3000,4,0),0)</f>
        <v>金</v>
      </c>
      <c r="AD98" s="55" t="str">
        <f>IFERROR(VLOOKUP(AD374,[1]DAY!$A$2:$E$3000,4,0),0)</f>
        <v>土</v>
      </c>
      <c r="AE98" s="55" t="str">
        <f>IFERROR(VLOOKUP(AE374,[1]DAY!$A$2:$E$3000,4,0),0)</f>
        <v>日</v>
      </c>
      <c r="AF98" s="146"/>
      <c r="AG98" s="165"/>
      <c r="AH98" s="368"/>
      <c r="AI98" s="380"/>
      <c r="AJ98" s="165"/>
      <c r="AK98" s="180"/>
      <c r="AN98" s="218"/>
      <c r="AO98" s="218"/>
      <c r="AR98" s="60">
        <f>IFERROR(VLOOKUP(AR375,[1]DAY!$A$2:$E$744,3,0),0)</f>
        <v>0</v>
      </c>
    </row>
    <row r="99" spans="1:53" ht="88.5" customHeight="1">
      <c r="A99" s="15"/>
      <c r="B99" s="236" t="s">
        <v>47</v>
      </c>
      <c r="C99" s="247"/>
      <c r="D99" s="56" t="str">
        <f>IFERROR(VLOOKUP(D374,[1]DAY!$A$2:$E$3000,5,0),0)</f>
        <v/>
      </c>
      <c r="E99" s="56" t="str">
        <f>IFERROR(VLOOKUP(E374,[1]DAY!$A$2:$E$3000,5,0),0)</f>
        <v/>
      </c>
      <c r="F99" s="56" t="str">
        <f>IFERROR(VLOOKUP(F374,[1]DAY!$A$2:$E$3000,5,0),0)</f>
        <v/>
      </c>
      <c r="G99" s="56" t="str">
        <f>IFERROR(VLOOKUP(G374,[1]DAY!$A$2:$E$3000,5,0),0)</f>
        <v/>
      </c>
      <c r="H99" s="56" t="str">
        <f>IFERROR(VLOOKUP(H374,[1]DAY!$A$2:$E$3000,5,0),0)</f>
        <v/>
      </c>
      <c r="I99" s="56" t="str">
        <f>IFERROR(VLOOKUP(I374,[1]DAY!$A$2:$E$3000,5,0),0)</f>
        <v/>
      </c>
      <c r="J99" s="56" t="str">
        <f>IFERROR(VLOOKUP(J374,[1]DAY!$A$2:$E$3000,5,0),0)</f>
        <v/>
      </c>
      <c r="K99" s="56" t="str">
        <f>IFERROR(VLOOKUP(K374,[1]DAY!$A$2:$E$3000,5,0),0)</f>
        <v/>
      </c>
      <c r="L99" s="56" t="str">
        <f>IFERROR(VLOOKUP(L374,[1]DAY!$A$2:$E$3000,5,0),0)</f>
        <v/>
      </c>
      <c r="M99" s="56" t="str">
        <f>IFERROR(VLOOKUP(M374,[1]DAY!$A$2:$E$3000,5,0),0)</f>
        <v/>
      </c>
      <c r="N99" s="56" t="str">
        <f>IFERROR(VLOOKUP(N374,[1]DAY!$A$2:$E$3000,5,0),0)</f>
        <v/>
      </c>
      <c r="O99" s="56" t="str">
        <f>IFERROR(VLOOKUP(O374,[1]DAY!$A$2:$E$3000,5,0),0)</f>
        <v/>
      </c>
      <c r="P99" s="56" t="str">
        <f>IFERROR(VLOOKUP(P374,[1]DAY!$A$2:$E$3000,5,0),0)</f>
        <v/>
      </c>
      <c r="Q99" s="56" t="str">
        <f>IFERROR(VLOOKUP(Q374,[1]DAY!$A$2:$E$3000,5,0),0)</f>
        <v/>
      </c>
      <c r="R99" s="56" t="str">
        <f>IFERROR(VLOOKUP(R374,[1]DAY!$A$2:$E$3000,5,0),0)</f>
        <v/>
      </c>
      <c r="S99" s="56" t="str">
        <f>IFERROR(VLOOKUP(S374,[1]DAY!$A$2:$E$3000,5,0),0)</f>
        <v/>
      </c>
      <c r="T99" s="56" t="str">
        <f>IFERROR(VLOOKUP(T374,[1]DAY!$A$2:$E$3000,5,0),0)</f>
        <v/>
      </c>
      <c r="U99" s="56" t="str">
        <f>IFERROR(VLOOKUP(U374,[1]DAY!$A$2:$E$3000,5,0),0)</f>
        <v/>
      </c>
      <c r="V99" s="56" t="str">
        <f>IFERROR(VLOOKUP(V374,[1]DAY!$A$2:$E$3000,5,0),0)</f>
        <v/>
      </c>
      <c r="W99" s="56" t="str">
        <f>IFERROR(VLOOKUP(W374,[1]DAY!$A$2:$E$3000,5,0),0)</f>
        <v/>
      </c>
      <c r="X99" s="56" t="str">
        <f>IFERROR(VLOOKUP(X374,[1]DAY!$A$2:$E$3000,5,0),0)</f>
        <v/>
      </c>
      <c r="Y99" s="56" t="str">
        <f>IFERROR(VLOOKUP(Y374,[1]DAY!$A$2:$E$3000,5,0),0)</f>
        <v/>
      </c>
      <c r="Z99" s="56" t="str">
        <f>IFERROR(VLOOKUP(Z374,[1]DAY!$A$2:$E$3000,5,0),0)</f>
        <v/>
      </c>
      <c r="AA99" s="56" t="str">
        <f>IFERROR(VLOOKUP(AA374,[1]DAY!$A$2:$E$3000,5,0),0)</f>
        <v/>
      </c>
      <c r="AB99" s="56" t="str">
        <f>IFERROR(VLOOKUP(AB374,[1]DAY!$A$2:$E$3000,5,0),0)</f>
        <v/>
      </c>
      <c r="AC99" s="56" t="str">
        <f>IFERROR(VLOOKUP(AC374,[1]DAY!$A$2:$E$3000,5,0),0)</f>
        <v/>
      </c>
      <c r="AD99" s="56" t="str">
        <f>IFERROR(VLOOKUP(AD374,[1]DAY!$A$2:$E$3000,5,0),0)</f>
        <v/>
      </c>
      <c r="AE99" s="56" t="str">
        <f>IFERROR(VLOOKUP(AE374,[1]DAY!$A$2:$E$3000,5,0),0)</f>
        <v/>
      </c>
      <c r="AF99" s="146"/>
      <c r="AG99" s="165"/>
      <c r="AH99" s="369"/>
      <c r="AI99" s="380"/>
      <c r="AJ99" s="165"/>
      <c r="AK99" s="181"/>
      <c r="AN99" s="214"/>
      <c r="AO99" s="214"/>
      <c r="AR99" s="60">
        <f>IFERROR(VLOOKUP(AR375,[1]DAY!$A$2:$E$744,4,0),0)</f>
        <v>0</v>
      </c>
    </row>
    <row r="100" spans="1:53" ht="27.75" customHeight="1">
      <c r="A100" s="15"/>
      <c r="B100" s="237" t="str">
        <f>$B$20</f>
        <v>作業員A</v>
      </c>
      <c r="C100" s="36" t="s">
        <v>49</v>
      </c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147">
        <f>IF(COUNT(D100:AE100)=0,+(COUNTIF(D100:AE100,"作業"))+(COUNTIF(D100:AE100,"休日")),"")</f>
        <v>0</v>
      </c>
      <c r="AG100" s="166">
        <f>IF(+COUNT(D100:AE100)=0,(COUNTIF(D100:AE100,"休日")),"")</f>
        <v>0</v>
      </c>
      <c r="AH100" s="370">
        <f>IFERROR(IF(COUNTA(D100:AE100)=0,0,IF(COUNTA(D100:AE100)&lt;28,$G$359,IF(AN101&gt;0.284,$G$357,$G$358))),0)</f>
        <v>0</v>
      </c>
      <c r="AI100" s="381">
        <f>IF(COUNT(D101:AE101)=0,+(COUNTIF(D101:AE101,"作業"))+(COUNTIF(D101:AE101,"休日")),"")</f>
        <v>0</v>
      </c>
      <c r="AJ100" s="166">
        <f>IF(COUNT(D101:AE101)=0,(COUNTIF(D101:AE101,"休日")),"")</f>
        <v>0</v>
      </c>
      <c r="AK100" s="182">
        <f>IFERROR(IF(COUNTA(D101:AE101)=0,0,IF(COUNTA(D101:AE101)&lt;28,$G$359,IF(AO101&gt;0.284,$G$355,$G$356))),0)</f>
        <v>0</v>
      </c>
      <c r="AM100" s="6"/>
      <c r="AN100" s="218"/>
      <c r="AO100" s="218"/>
      <c r="AP100" s="6"/>
      <c r="AQ100" s="6"/>
      <c r="AR100" s="135">
        <f>IFERROR(VLOOKUP(AR448,[1]DAY!$A$2:$E$744,5,0),0)</f>
        <v>0</v>
      </c>
      <c r="AS100" s="6"/>
      <c r="AT100" s="6"/>
      <c r="AU100" s="6"/>
      <c r="AV100" s="6"/>
      <c r="AW100" s="6"/>
      <c r="AX100" s="6"/>
      <c r="AY100" s="6"/>
      <c r="AZ100" s="6"/>
      <c r="BA100" s="6"/>
    </row>
    <row r="101" spans="1:53" ht="27.75" customHeight="1">
      <c r="A101" s="15"/>
      <c r="B101" s="238"/>
      <c r="C101" s="248" t="s">
        <v>51</v>
      </c>
      <c r="D101" s="262"/>
      <c r="E101" s="262"/>
      <c r="F101" s="262"/>
      <c r="G101" s="262"/>
      <c r="H101" s="262"/>
      <c r="I101" s="262"/>
      <c r="J101" s="262"/>
      <c r="K101" s="262"/>
      <c r="L101" s="262"/>
      <c r="M101" s="262"/>
      <c r="N101" s="262"/>
      <c r="O101" s="262"/>
      <c r="P101" s="262"/>
      <c r="Q101" s="262"/>
      <c r="R101" s="262"/>
      <c r="S101" s="262"/>
      <c r="T101" s="262"/>
      <c r="U101" s="262"/>
      <c r="V101" s="262"/>
      <c r="W101" s="262"/>
      <c r="X101" s="262"/>
      <c r="Y101" s="262"/>
      <c r="Z101" s="262"/>
      <c r="AA101" s="262"/>
      <c r="AB101" s="262"/>
      <c r="AC101" s="262"/>
      <c r="AD101" s="262"/>
      <c r="AE101" s="262"/>
      <c r="AF101" s="355">
        <f>IFERROR(AN101,0)</f>
        <v>0</v>
      </c>
      <c r="AG101" s="361"/>
      <c r="AH101" s="371"/>
      <c r="AI101" s="382">
        <f>IFERROR(AO101,0)</f>
        <v>0</v>
      </c>
      <c r="AJ101" s="361"/>
      <c r="AK101" s="396"/>
      <c r="AN101" s="217" t="e">
        <f>ROUND(AG100/AF100,3)</f>
        <v>#DIV/0!</v>
      </c>
      <c r="AO101" s="220" t="e">
        <f>ROUND(AJ100/AI100,3)</f>
        <v>#DIV/0!</v>
      </c>
      <c r="AR101" s="223">
        <f>IFERROR(VLOOKUP(AR448,[1]DAY!$A$2:$E$744,6,0),0)</f>
        <v>0</v>
      </c>
    </row>
    <row r="102" spans="1:53" ht="27.75" customHeight="1">
      <c r="A102" s="15"/>
      <c r="B102" s="237" t="str">
        <f>$B$22</f>
        <v>作業員B</v>
      </c>
      <c r="C102" s="36" t="s">
        <v>49</v>
      </c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147">
        <f>IF(COUNT(D102:AE102)=0,+(COUNTIF(D102:AE102,"作業"))+(COUNTIF(D102:AE102,"休日")),"")</f>
        <v>0</v>
      </c>
      <c r="AG102" s="166">
        <f>IF(+COUNT(D102:AE102)=0,(COUNTIF(D102:AE102,"休日")),"")</f>
        <v>0</v>
      </c>
      <c r="AH102" s="370">
        <f>IFERROR(IF(COUNTA(D102:AE102)=0,0,IF(COUNTA(D102:AE102)&lt;28,$G$359,IF(AN103&gt;0.284,$G$357,$G$358))),0)</f>
        <v>0</v>
      </c>
      <c r="AI102" s="381">
        <f>IF(COUNT(D103:AE103)=0,+(COUNTIF(D103:AE103,"作業"))+(COUNTIF(D103:AE103,"休日")),"")</f>
        <v>0</v>
      </c>
      <c r="AJ102" s="166">
        <f>IF(COUNT(D103:AE103)=0,(COUNTIF(D103:AE103,"休日")),"")</f>
        <v>0</v>
      </c>
      <c r="AK102" s="182">
        <f>IFERROR(IF(COUNTA(D103:AE103)=0,0,IF(COUNTA(D103:AE103)&lt;28,$G$359,IF(AO103&gt;0.284,$G$355,$G$356))),0)</f>
        <v>0</v>
      </c>
      <c r="AM102" s="6"/>
      <c r="AN102" s="218"/>
      <c r="AO102" s="218"/>
      <c r="AP102" s="6"/>
      <c r="AQ102" s="6"/>
      <c r="AR102" s="135">
        <f>IFERROR(VLOOKUP(AR444,[1]DAY!$A$2:$E$744,5,0),0)</f>
        <v>0</v>
      </c>
      <c r="AS102" s="6"/>
      <c r="AT102" s="6"/>
      <c r="AU102" s="6"/>
      <c r="AV102" s="6"/>
      <c r="AW102" s="6"/>
      <c r="AX102" s="6"/>
      <c r="AY102" s="6"/>
      <c r="AZ102" s="6"/>
      <c r="BA102" s="6"/>
    </row>
    <row r="103" spans="1:53" ht="27.75" customHeight="1">
      <c r="A103" s="15"/>
      <c r="B103" s="238"/>
      <c r="C103" s="248" t="s">
        <v>51</v>
      </c>
      <c r="D103" s="262"/>
      <c r="E103" s="262"/>
      <c r="F103" s="262"/>
      <c r="G103" s="262"/>
      <c r="H103" s="262"/>
      <c r="I103" s="262"/>
      <c r="J103" s="262"/>
      <c r="K103" s="262"/>
      <c r="L103" s="262"/>
      <c r="M103" s="262"/>
      <c r="N103" s="262"/>
      <c r="O103" s="262"/>
      <c r="P103" s="262"/>
      <c r="Q103" s="262"/>
      <c r="R103" s="262"/>
      <c r="S103" s="262"/>
      <c r="T103" s="262"/>
      <c r="U103" s="262"/>
      <c r="V103" s="262"/>
      <c r="W103" s="262"/>
      <c r="X103" s="262"/>
      <c r="Y103" s="262"/>
      <c r="Z103" s="262"/>
      <c r="AA103" s="262"/>
      <c r="AB103" s="262"/>
      <c r="AC103" s="262"/>
      <c r="AD103" s="262"/>
      <c r="AE103" s="262"/>
      <c r="AF103" s="355">
        <f>IFERROR(AN103,0)</f>
        <v>0</v>
      </c>
      <c r="AG103" s="361"/>
      <c r="AH103" s="371"/>
      <c r="AI103" s="382">
        <f>IFERROR(AO103,0)</f>
        <v>0</v>
      </c>
      <c r="AJ103" s="361"/>
      <c r="AK103" s="396"/>
      <c r="AN103" s="217" t="e">
        <f>ROUND(AG102/AF102,3)</f>
        <v>#DIV/0!</v>
      </c>
      <c r="AO103" s="220" t="e">
        <f>ROUND(AJ102/AI102,3)</f>
        <v>#DIV/0!</v>
      </c>
      <c r="AR103" s="223">
        <f>IFERROR(VLOOKUP(AR444,[1]DAY!$A$2:$E$744,6,0),0)</f>
        <v>0</v>
      </c>
    </row>
    <row r="104" spans="1:53" ht="27.75" customHeight="1">
      <c r="A104" s="15"/>
      <c r="B104" s="237" t="str">
        <f>$B$24</f>
        <v>作業員C</v>
      </c>
      <c r="C104" s="36" t="s">
        <v>49</v>
      </c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147">
        <f>IF(COUNT(D104:AE104)=0,+(COUNTIF(D104:AE104,"作業"))+(COUNTIF(D104:AE104,"休日")),"")</f>
        <v>0</v>
      </c>
      <c r="AG104" s="166">
        <f>IF(+COUNT(D104:AE104)=0,(COUNTIF(D104:AE104,"休日")),"")</f>
        <v>0</v>
      </c>
      <c r="AH104" s="370">
        <f>IFERROR(IF(COUNTA(D104:AE104)=0,0,IF(COUNTA(D104:AE104)&lt;28,$G$359,IF(AN105&gt;0.284,$G$357,$G$358))),0)</f>
        <v>0</v>
      </c>
      <c r="AI104" s="381">
        <f>IF(COUNT(D105:AE105)=0,+(COUNTIF(D105:AE105,"作業"))+(COUNTIF(D105:AE105,"休日")),"")</f>
        <v>0</v>
      </c>
      <c r="AJ104" s="166">
        <f>IF(COUNT(D105:AE105)=0,(COUNTIF(D105:AE105,"休日")),"")</f>
        <v>0</v>
      </c>
      <c r="AK104" s="182">
        <f>IFERROR(IF(COUNTA(D105:AE105)=0,0,IF(COUNTA(D105:AE105)&lt;28,$G$359,IF(AO105&gt;0.284,$G$355,$G$356))),0)</f>
        <v>0</v>
      </c>
      <c r="AM104" s="6"/>
      <c r="AN104" s="218"/>
      <c r="AO104" s="218"/>
      <c r="AP104" s="6"/>
      <c r="AQ104" s="6"/>
      <c r="AR104" s="135">
        <f>IFERROR(VLOOKUP(AR446,[1]DAY!$A$2:$E$744,5,0),0)</f>
        <v>0</v>
      </c>
      <c r="AS104" s="6"/>
      <c r="AT104" s="6"/>
      <c r="AU104" s="6"/>
      <c r="AV104" s="6"/>
      <c r="AW104" s="6"/>
      <c r="AX104" s="6"/>
      <c r="AY104" s="6"/>
      <c r="AZ104" s="6"/>
      <c r="BA104" s="6"/>
    </row>
    <row r="105" spans="1:53" ht="27.75" customHeight="1">
      <c r="A105" s="15"/>
      <c r="B105" s="238"/>
      <c r="C105" s="248" t="s">
        <v>51</v>
      </c>
      <c r="D105" s="262"/>
      <c r="E105" s="262"/>
      <c r="F105" s="262"/>
      <c r="G105" s="262"/>
      <c r="H105" s="262"/>
      <c r="I105" s="262"/>
      <c r="J105" s="262"/>
      <c r="K105" s="262"/>
      <c r="L105" s="262"/>
      <c r="M105" s="262"/>
      <c r="N105" s="262"/>
      <c r="O105" s="262"/>
      <c r="P105" s="262"/>
      <c r="Q105" s="262"/>
      <c r="R105" s="262"/>
      <c r="S105" s="262"/>
      <c r="T105" s="262"/>
      <c r="U105" s="262"/>
      <c r="V105" s="262"/>
      <c r="W105" s="262"/>
      <c r="X105" s="262"/>
      <c r="Y105" s="262"/>
      <c r="Z105" s="262"/>
      <c r="AA105" s="262"/>
      <c r="AB105" s="262"/>
      <c r="AC105" s="262"/>
      <c r="AD105" s="262"/>
      <c r="AE105" s="262"/>
      <c r="AF105" s="355">
        <f>IFERROR(AN105,0)</f>
        <v>0</v>
      </c>
      <c r="AG105" s="361"/>
      <c r="AH105" s="371"/>
      <c r="AI105" s="382">
        <f>IFERROR(AO105,0)</f>
        <v>0</v>
      </c>
      <c r="AJ105" s="361"/>
      <c r="AK105" s="396"/>
      <c r="AN105" s="217" t="e">
        <f>ROUND(AG104/AF104,3)</f>
        <v>#DIV/0!</v>
      </c>
      <c r="AO105" s="220" t="e">
        <f>ROUND(AJ104/AI104,3)</f>
        <v>#DIV/0!</v>
      </c>
      <c r="AR105" s="223">
        <f>IFERROR(VLOOKUP(AR446,[1]DAY!$A$2:$E$744,6,0),0)</f>
        <v>0</v>
      </c>
    </row>
    <row r="106" spans="1:53" ht="27.75" customHeight="1">
      <c r="A106" s="15"/>
      <c r="B106" s="237" t="str">
        <f>$B$26</f>
        <v>作業員D</v>
      </c>
      <c r="C106" s="36" t="s">
        <v>49</v>
      </c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147">
        <f>IF(COUNT(D106:AE106)=0,+(COUNTIF(D106:AE106,"作業"))+(COUNTIF(D106:AE106,"休日")),"")</f>
        <v>0</v>
      </c>
      <c r="AG106" s="166">
        <f>IF(+COUNT(D106:AE106)=0,(COUNTIF(D106:AE106,"休日")),"")</f>
        <v>0</v>
      </c>
      <c r="AH106" s="370">
        <f>IFERROR(IF(COUNTA(D106:AE106)=0,0,IF(COUNTA(D106:AE106)&lt;28,$G$359,IF(AN107&gt;0.284,$G$357,$G$358))),0)</f>
        <v>0</v>
      </c>
      <c r="AI106" s="381">
        <f>IF(COUNT(D107:AE107)=0,+(COUNTIF(D107:AE107,"作業"))+(COUNTIF(D107:AE107,"休日")),"")</f>
        <v>0</v>
      </c>
      <c r="AJ106" s="166">
        <f>IF(COUNT(D107:AE107)=0,(COUNTIF(D107:AE107,"休日")),"")</f>
        <v>0</v>
      </c>
      <c r="AK106" s="182">
        <f>IFERROR(IF(COUNTA(D107:AE107)=0,0,IF(COUNTA(D107:AE107)&lt;28,$G$359,IF(AO107&gt;0.284,$G$355,$G$356))),0)</f>
        <v>0</v>
      </c>
      <c r="AM106" s="6"/>
      <c r="AN106" s="218"/>
      <c r="AO106" s="218"/>
      <c r="AP106" s="6"/>
      <c r="AQ106" s="6"/>
      <c r="AR106" s="135">
        <f>IFERROR(VLOOKUP(AR448,[1]DAY!$A$2:$E$744,5,0),0)</f>
        <v>0</v>
      </c>
      <c r="AS106" s="6"/>
      <c r="AT106" s="6"/>
      <c r="AU106" s="6"/>
      <c r="AV106" s="6"/>
      <c r="AW106" s="6"/>
      <c r="AX106" s="6"/>
      <c r="AY106" s="6"/>
      <c r="AZ106" s="6"/>
      <c r="BA106" s="6"/>
    </row>
    <row r="107" spans="1:53" ht="27.75" customHeight="1">
      <c r="A107" s="15"/>
      <c r="B107" s="238"/>
      <c r="C107" s="248" t="s">
        <v>51</v>
      </c>
      <c r="D107" s="262"/>
      <c r="E107" s="262"/>
      <c r="F107" s="262"/>
      <c r="G107" s="262"/>
      <c r="H107" s="262"/>
      <c r="I107" s="262"/>
      <c r="J107" s="262"/>
      <c r="K107" s="262"/>
      <c r="L107" s="262"/>
      <c r="M107" s="262"/>
      <c r="N107" s="262"/>
      <c r="O107" s="262"/>
      <c r="P107" s="262"/>
      <c r="Q107" s="262"/>
      <c r="R107" s="262"/>
      <c r="S107" s="262"/>
      <c r="T107" s="262"/>
      <c r="U107" s="262"/>
      <c r="V107" s="262"/>
      <c r="W107" s="262"/>
      <c r="X107" s="262"/>
      <c r="Y107" s="262"/>
      <c r="Z107" s="262"/>
      <c r="AA107" s="262"/>
      <c r="AB107" s="262"/>
      <c r="AC107" s="262"/>
      <c r="AD107" s="262"/>
      <c r="AE107" s="262"/>
      <c r="AF107" s="355">
        <f>IFERROR(AN107,0)</f>
        <v>0</v>
      </c>
      <c r="AG107" s="361"/>
      <c r="AH107" s="371"/>
      <c r="AI107" s="382">
        <f>IFERROR(AO107,0)</f>
        <v>0</v>
      </c>
      <c r="AJ107" s="361"/>
      <c r="AK107" s="396"/>
      <c r="AN107" s="217" t="e">
        <f>ROUND(AG106/AF106,3)</f>
        <v>#DIV/0!</v>
      </c>
      <c r="AO107" s="220" t="e">
        <f>ROUND(AJ106/AI106,3)</f>
        <v>#DIV/0!</v>
      </c>
      <c r="AR107" s="223">
        <f>IFERROR(VLOOKUP(AR448,[1]DAY!$A$2:$E$744,6,0),0)</f>
        <v>0</v>
      </c>
    </row>
    <row r="108" spans="1:53" ht="27.75" customHeight="1">
      <c r="A108" s="15"/>
      <c r="B108" s="237" t="str">
        <f>$B$28</f>
        <v>作業員E</v>
      </c>
      <c r="C108" s="36" t="s">
        <v>49</v>
      </c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147">
        <f>IF(COUNT(D108:AE108)=0,+(COUNTIF(D108:AE108,"作業"))+(COUNTIF(D108:AE108,"休日")),"")</f>
        <v>0</v>
      </c>
      <c r="AG108" s="166">
        <f>IF(+COUNT(D108:AE108)=0,(COUNTIF(D108:AE108,"休日")),"")</f>
        <v>0</v>
      </c>
      <c r="AH108" s="370">
        <f>IFERROR(IF(COUNTA(D108:AE108)=0,0,IF(COUNTA(D108:AE108)&lt;28,$G$359,IF(AN109&gt;0.284,$G$357,$G$358))),0)</f>
        <v>0</v>
      </c>
      <c r="AI108" s="381">
        <f>IF(COUNT(D109:AE109)=0,+(COUNTIF(D109:AE109,"作業"))+(COUNTIF(D109:AE109,"休日")),"")</f>
        <v>0</v>
      </c>
      <c r="AJ108" s="166">
        <f>IF(COUNT(D109:AE109)=0,(COUNTIF(D109:AE109,"休日")),"")</f>
        <v>0</v>
      </c>
      <c r="AK108" s="182">
        <f>IFERROR(IF(COUNTA(D109:AE109)=0,0,IF(COUNTA(D109:AE109)&lt;28,$G$359,IF(AO109&gt;0.284,$G$355,$G$356))),0)</f>
        <v>0</v>
      </c>
      <c r="AM108" s="6"/>
      <c r="AN108" s="218"/>
      <c r="AO108" s="218"/>
      <c r="AP108" s="6"/>
      <c r="AQ108" s="6"/>
      <c r="AR108" s="135">
        <f>IFERROR(VLOOKUP(AR450,[1]DAY!$A$2:$E$744,5,0),0)</f>
        <v>0</v>
      </c>
      <c r="AS108" s="6"/>
      <c r="AT108" s="6"/>
      <c r="AU108" s="6"/>
      <c r="AV108" s="6"/>
      <c r="AW108" s="6"/>
      <c r="AX108" s="6"/>
      <c r="AY108" s="6"/>
      <c r="AZ108" s="6"/>
      <c r="BA108" s="6"/>
    </row>
    <row r="109" spans="1:53" ht="27.75" customHeight="1">
      <c r="A109" s="15"/>
      <c r="B109" s="238"/>
      <c r="C109" s="248" t="s">
        <v>51</v>
      </c>
      <c r="D109" s="262"/>
      <c r="E109" s="262"/>
      <c r="F109" s="262"/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262"/>
      <c r="R109" s="262"/>
      <c r="S109" s="262"/>
      <c r="T109" s="262"/>
      <c r="U109" s="262"/>
      <c r="V109" s="262"/>
      <c r="W109" s="262"/>
      <c r="X109" s="262"/>
      <c r="Y109" s="262"/>
      <c r="Z109" s="262"/>
      <c r="AA109" s="262"/>
      <c r="AB109" s="262"/>
      <c r="AC109" s="262"/>
      <c r="AD109" s="262"/>
      <c r="AE109" s="262"/>
      <c r="AF109" s="355">
        <f>IFERROR(AN109,0)</f>
        <v>0</v>
      </c>
      <c r="AG109" s="361"/>
      <c r="AH109" s="371"/>
      <c r="AI109" s="382">
        <f>IFERROR(AO109,0)</f>
        <v>0</v>
      </c>
      <c r="AJ109" s="361"/>
      <c r="AK109" s="396"/>
      <c r="AN109" s="217" t="e">
        <f>ROUND(AG108/AF108,3)</f>
        <v>#DIV/0!</v>
      </c>
      <c r="AO109" s="220" t="e">
        <f>ROUND(AJ108/AI108,3)</f>
        <v>#DIV/0!</v>
      </c>
      <c r="AR109" s="223">
        <f>IFERROR(VLOOKUP(AR450,[1]DAY!$A$2:$E$744,6,0),0)</f>
        <v>0</v>
      </c>
    </row>
    <row r="110" spans="1:53" ht="27.75" customHeight="1">
      <c r="A110" s="15"/>
      <c r="B110" s="237" t="str">
        <f>$B$30</f>
        <v>作業員F</v>
      </c>
      <c r="C110" s="36" t="s">
        <v>49</v>
      </c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147">
        <f>IF(COUNT(D110:AE110)=0,+(COUNTIF(D110:AE110,"作業"))+(COUNTIF(D110:AE110,"休日")),"")</f>
        <v>0</v>
      </c>
      <c r="AG110" s="166">
        <f>IF(+COUNT(D110:AE110)=0,(COUNTIF(D110:AE110,"休日")),"")</f>
        <v>0</v>
      </c>
      <c r="AH110" s="370">
        <f>IFERROR(IF(COUNTA(D110:AE110)=0,0,IF(COUNTA(D110:AE110)&lt;28,$G$359,IF(AN111&gt;0.284,$G$357,$G$358))),0)</f>
        <v>0</v>
      </c>
      <c r="AI110" s="381">
        <f>IF(COUNT(D111:AE111)=0,+(COUNTIF(D111:AE111,"作業"))+(COUNTIF(D111:AE111,"休日")),"")</f>
        <v>0</v>
      </c>
      <c r="AJ110" s="166">
        <f>IF(COUNT(D111:AE111)=0,(COUNTIF(D111:AE111,"休日")),"")</f>
        <v>0</v>
      </c>
      <c r="AK110" s="182">
        <f>IFERROR(IF(COUNTA(D111:AE111)=0,0,IF(COUNTA(D111:AE111)&lt;28,$G$359,IF(AO111&gt;0.284,$G$355,$G$356))),0)</f>
        <v>0</v>
      </c>
      <c r="AM110" s="6"/>
      <c r="AN110" s="218"/>
      <c r="AO110" s="218"/>
      <c r="AR110" s="135">
        <f>IFERROR(VLOOKUP(AR375,[1]DAY!$A$2:$E$744,5,0),0)</f>
        <v>0</v>
      </c>
    </row>
    <row r="111" spans="1:53" ht="27.75" customHeight="1">
      <c r="A111" s="16"/>
      <c r="B111" s="238"/>
      <c r="C111" s="37" t="s">
        <v>51</v>
      </c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148">
        <f>IFERROR(AN111,0)</f>
        <v>0</v>
      </c>
      <c r="AG111" s="167"/>
      <c r="AH111" s="374"/>
      <c r="AI111" s="384">
        <f>IFERROR(AO111,0)</f>
        <v>0</v>
      </c>
      <c r="AJ111" s="167"/>
      <c r="AK111" s="183"/>
      <c r="AN111" s="217" t="e">
        <f>ROUND(AG110/AF110,3)</f>
        <v>#DIV/0!</v>
      </c>
      <c r="AO111" s="220" t="e">
        <f>ROUND(AJ110/AI110,3)</f>
        <v>#DIV/0!</v>
      </c>
      <c r="AR111" s="223">
        <f>IFERROR(VLOOKUP(AR375,[1]DAY!$A$2:$E$744,6,0),0)</f>
        <v>0</v>
      </c>
    </row>
    <row r="112" spans="1:53" ht="27.75" customHeight="1">
      <c r="A112" s="14" t="s">
        <v>8</v>
      </c>
      <c r="B112" s="233" t="s">
        <v>31</v>
      </c>
      <c r="C112" s="244"/>
      <c r="D112" s="59">
        <f>IFERROR(VLOOKUP(D375,[1]DAY!$A$2:$E$3000,2,0),0)</f>
        <v>9</v>
      </c>
      <c r="E112" s="59">
        <f>IFERROR(VLOOKUP(E375,[1]DAY!$A$2:$E$744,2,0),0)</f>
        <v>9</v>
      </c>
      <c r="F112" s="59">
        <f>IFERROR(VLOOKUP(F375,[1]DAY!$A$2:$E$744,2,0),0)</f>
        <v>9</v>
      </c>
      <c r="G112" s="59">
        <f>IFERROR(VLOOKUP(G375,[1]DAY!$A$2:$E$744,2,0),0)</f>
        <v>9</v>
      </c>
      <c r="H112" s="59">
        <f>IFERROR(VLOOKUP(H375,[1]DAY!$A$2:$E$744,2,0),0)</f>
        <v>9</v>
      </c>
      <c r="I112" s="59">
        <f>IFERROR(VLOOKUP(I375,[1]DAY!$A$2:$E$744,2,0),0)</f>
        <v>9</v>
      </c>
      <c r="J112" s="59">
        <f>IFERROR(VLOOKUP(J375,[1]DAY!$A$2:$E$744,2,0),0)</f>
        <v>9</v>
      </c>
      <c r="K112" s="59">
        <f>IFERROR(VLOOKUP(K375,[1]DAY!$A$2:$E$744,2,0),0)</f>
        <v>9</v>
      </c>
      <c r="L112" s="59">
        <f>IFERROR(VLOOKUP(L375,[1]DAY!$A$2:$E$744,2,0),0)</f>
        <v>9</v>
      </c>
      <c r="M112" s="59">
        <f>IFERROR(VLOOKUP(M375,[1]DAY!$A$2:$E$744,2,0),0)</f>
        <v>9</v>
      </c>
      <c r="N112" s="59">
        <f>IFERROR(VLOOKUP(N375,[1]DAY!$A$2:$E$744,2,0),0)</f>
        <v>9</v>
      </c>
      <c r="O112" s="59">
        <f>IFERROR(VLOOKUP(O375,[1]DAY!$A$2:$E$744,2,0),0)</f>
        <v>9</v>
      </c>
      <c r="P112" s="59">
        <f>IFERROR(VLOOKUP(P375,[1]DAY!$A$2:$E$744,2,0),0)</f>
        <v>9</v>
      </c>
      <c r="Q112" s="59">
        <f>IFERROR(VLOOKUP(Q375,[1]DAY!$A$2:$E$744,2,0),0)</f>
        <v>9</v>
      </c>
      <c r="R112" s="59">
        <f>IFERROR(VLOOKUP(R375,[1]DAY!$A$2:$E$744,2,0),0)</f>
        <v>9</v>
      </c>
      <c r="S112" s="59">
        <f>IFERROR(VLOOKUP(S375,[1]DAY!$A$2:$E$744,2,0),0)</f>
        <v>10</v>
      </c>
      <c r="T112" s="59">
        <f>IFERROR(VLOOKUP(T375,[1]DAY!$A$2:$E$744,2,0),0)</f>
        <v>10</v>
      </c>
      <c r="U112" s="59">
        <f>IFERROR(VLOOKUP(U375,[1]DAY!$A$2:$E$744,2,0),0)</f>
        <v>10</v>
      </c>
      <c r="V112" s="59">
        <f>IFERROR(VLOOKUP(V375,[1]DAY!$A$2:$E$744,2,0),0)</f>
        <v>10</v>
      </c>
      <c r="W112" s="59">
        <f>IFERROR(VLOOKUP(W375,[1]DAY!$A$2:$E$744,2,0),0)</f>
        <v>10</v>
      </c>
      <c r="X112" s="59">
        <f>IFERROR(VLOOKUP(X375,[1]DAY!$A$2:$E$744,2,0),0)</f>
        <v>10</v>
      </c>
      <c r="Y112" s="59">
        <f>IFERROR(VLOOKUP(Y375,[1]DAY!$A$2:$E$744,2,0),0)</f>
        <v>10</v>
      </c>
      <c r="Z112" s="59">
        <f>IFERROR(VLOOKUP(Z375,[1]DAY!$A$2:$E$744,2,0),0)</f>
        <v>10</v>
      </c>
      <c r="AA112" s="59">
        <f>IFERROR(VLOOKUP(AA375,[1]DAY!$A$2:$E$744,2,0),0)</f>
        <v>10</v>
      </c>
      <c r="AB112" s="59">
        <f>IFERROR(VLOOKUP(AB375,[1]DAY!$A$2:$E$744,2,0),0)</f>
        <v>10</v>
      </c>
      <c r="AC112" s="59">
        <f>IFERROR(VLOOKUP(AC375,[1]DAY!$A$2:$E$744,2,0),0)</f>
        <v>10</v>
      </c>
      <c r="AD112" s="59">
        <f>IFERROR(VLOOKUP(AD375,[1]DAY!$A$2:$E$744,2,0),0)</f>
        <v>10</v>
      </c>
      <c r="AE112" s="59">
        <f>IFERROR(VLOOKUP(AE375,[1]DAY!$A$2:$E$744,2,0),0)</f>
        <v>10</v>
      </c>
      <c r="AF112" s="149" t="s">
        <v>68</v>
      </c>
      <c r="AG112" s="168" t="s">
        <v>77</v>
      </c>
      <c r="AH112" s="368" t="s">
        <v>79</v>
      </c>
      <c r="AI112" s="379" t="s">
        <v>68</v>
      </c>
      <c r="AJ112" s="164" t="s">
        <v>80</v>
      </c>
      <c r="AK112" s="180" t="s">
        <v>79</v>
      </c>
      <c r="AL112" s="6"/>
      <c r="AN112" s="218"/>
      <c r="AO112" s="218"/>
      <c r="AR112" s="224">
        <f>IFERROR(VLOOKUP(AR375,[1]DAY!$A$2:$E$744,7,0),0)</f>
        <v>0</v>
      </c>
    </row>
    <row r="113" spans="1:53" ht="27.75" customHeight="1">
      <c r="A113" s="15"/>
      <c r="B113" s="234" t="s">
        <v>45</v>
      </c>
      <c r="C113" s="245"/>
      <c r="D113" s="54">
        <f>IFERROR(VLOOKUP(D375,[1]DAY!$A$2:$E$3000,3,0),0)</f>
        <v>16</v>
      </c>
      <c r="E113" s="54">
        <f>IFERROR(VLOOKUP(E375,[1]DAY!$A$2:$E$744,3,0),0)</f>
        <v>17</v>
      </c>
      <c r="F113" s="54">
        <f>IFERROR(VLOOKUP(F375,[1]DAY!$A$2:$E$744,3,0),0)</f>
        <v>18</v>
      </c>
      <c r="G113" s="54">
        <f>IFERROR(VLOOKUP(G375,[1]DAY!$A$2:$E$744,3,0),0)</f>
        <v>19</v>
      </c>
      <c r="H113" s="54">
        <f>IFERROR(VLOOKUP(H375,[1]DAY!$A$2:$E$744,3,0),0)</f>
        <v>20</v>
      </c>
      <c r="I113" s="54">
        <f>IFERROR(VLOOKUP(I375,[1]DAY!$A$2:$E$744,3,0),0)</f>
        <v>21</v>
      </c>
      <c r="J113" s="54">
        <f>IFERROR(VLOOKUP(J375,[1]DAY!$A$2:$E$744,3,0),0)</f>
        <v>22</v>
      </c>
      <c r="K113" s="54">
        <f>IFERROR(VLOOKUP(K375,[1]DAY!$A$2:$E$744,3,0),0)</f>
        <v>23</v>
      </c>
      <c r="L113" s="54">
        <f>IFERROR(VLOOKUP(L375,[1]DAY!$A$2:$E$744,3,0),0)</f>
        <v>24</v>
      </c>
      <c r="M113" s="54">
        <f>IFERROR(VLOOKUP(M375,[1]DAY!$A$2:$E$744,3,0),0)</f>
        <v>25</v>
      </c>
      <c r="N113" s="54">
        <f>IFERROR(VLOOKUP(N375,[1]DAY!$A$2:$E$744,3,0),0)</f>
        <v>26</v>
      </c>
      <c r="O113" s="54">
        <f>IFERROR(VLOOKUP(O375,[1]DAY!$A$2:$E$744,3,0),0)</f>
        <v>27</v>
      </c>
      <c r="P113" s="54">
        <f>IFERROR(VLOOKUP(P375,[1]DAY!$A$2:$E$744,3,0),0)</f>
        <v>28</v>
      </c>
      <c r="Q113" s="54">
        <f>IFERROR(VLOOKUP(Q375,[1]DAY!$A$2:$E$744,3,0),0)</f>
        <v>29</v>
      </c>
      <c r="R113" s="54">
        <f>IFERROR(VLOOKUP(R375,[1]DAY!$A$2:$E$744,3,0),0)</f>
        <v>30</v>
      </c>
      <c r="S113" s="54">
        <f>IFERROR(VLOOKUP(S375,[1]DAY!$A$2:$E$744,3,0),0)</f>
        <v>1</v>
      </c>
      <c r="T113" s="54">
        <f>IFERROR(VLOOKUP(T375,[1]DAY!$A$2:$E$744,3,0),0)</f>
        <v>2</v>
      </c>
      <c r="U113" s="54">
        <f>IFERROR(VLOOKUP(U375,[1]DAY!$A$2:$E$744,3,0),0)</f>
        <v>3</v>
      </c>
      <c r="V113" s="54">
        <f>IFERROR(VLOOKUP(V375,[1]DAY!$A$2:$E$744,3,0),0)</f>
        <v>4</v>
      </c>
      <c r="W113" s="54">
        <f>IFERROR(VLOOKUP(W375,[1]DAY!$A$2:$E$744,3,0),0)</f>
        <v>5</v>
      </c>
      <c r="X113" s="54">
        <f>IFERROR(VLOOKUP(X375,[1]DAY!$A$2:$E$744,3,0),0)</f>
        <v>6</v>
      </c>
      <c r="Y113" s="54">
        <f>IFERROR(VLOOKUP(Y375,[1]DAY!$A$2:$E$744,3,0),0)</f>
        <v>7</v>
      </c>
      <c r="Z113" s="54">
        <f>IFERROR(VLOOKUP(Z375,[1]DAY!$A$2:$E$744,3,0),0)</f>
        <v>8</v>
      </c>
      <c r="AA113" s="54">
        <f>IFERROR(VLOOKUP(AA375,[1]DAY!$A$2:$E$744,3,0),0)</f>
        <v>9</v>
      </c>
      <c r="AB113" s="54">
        <f>IFERROR(VLOOKUP(AB375,[1]DAY!$A$2:$E$744,3,0),0)</f>
        <v>10</v>
      </c>
      <c r="AC113" s="54">
        <f>IFERROR(VLOOKUP(AC375,[1]DAY!$A$2:$E$744,3,0),0)</f>
        <v>11</v>
      </c>
      <c r="AD113" s="54">
        <f>IFERROR(VLOOKUP(AD375,[1]DAY!$A$2:$E$744,3,0),0)</f>
        <v>12</v>
      </c>
      <c r="AE113" s="134">
        <f>IFERROR(VLOOKUP(AE375,[1]DAY!$A$2:$E$744,3,0),0)</f>
        <v>13</v>
      </c>
      <c r="AF113" s="146"/>
      <c r="AG113" s="165"/>
      <c r="AH113" s="368"/>
      <c r="AI113" s="380"/>
      <c r="AJ113" s="165"/>
      <c r="AK113" s="180"/>
      <c r="AN113" s="218"/>
      <c r="AO113" s="218"/>
      <c r="AR113" s="225">
        <f>IFERROR(VLOOKUP(AR376,[1]DAY!$A$2:$E$744,2,0),0)</f>
        <v>0</v>
      </c>
    </row>
    <row r="114" spans="1:53" ht="27.75" customHeight="1">
      <c r="A114" s="15"/>
      <c r="B114" s="235" t="s">
        <v>46</v>
      </c>
      <c r="C114" s="246"/>
      <c r="D114" s="55" t="str">
        <f>IFERROR(VLOOKUP(D375,[1]DAY!$A$2:$E$3000,4,0),0)</f>
        <v>月</v>
      </c>
      <c r="E114" s="55" t="str">
        <f>IFERROR(VLOOKUP(E375,[1]DAY!$A$2:$E$3000,4,0),0)</f>
        <v>火</v>
      </c>
      <c r="F114" s="55" t="str">
        <f>IFERROR(VLOOKUP(F375,[1]DAY!$A$2:$E$3000,4,0),0)</f>
        <v>水</v>
      </c>
      <c r="G114" s="55" t="str">
        <f>IFERROR(VLOOKUP(G375,[1]DAY!$A$2:$E$3000,4,0),0)</f>
        <v>木</v>
      </c>
      <c r="H114" s="55" t="str">
        <f>IFERROR(VLOOKUP(H375,[1]DAY!$A$2:$E$3000,4,0),0)</f>
        <v>金</v>
      </c>
      <c r="I114" s="55" t="str">
        <f>IFERROR(VLOOKUP(I375,[1]DAY!$A$2:$E$3000,4,0),0)</f>
        <v>土</v>
      </c>
      <c r="J114" s="55" t="str">
        <f>IFERROR(VLOOKUP(J375,[1]DAY!$A$2:$E$3000,4,0),0)</f>
        <v>日</v>
      </c>
      <c r="K114" s="55" t="str">
        <f>IFERROR(VLOOKUP(K375,[1]DAY!$A$2:$E$3000,4,0),0)</f>
        <v>月</v>
      </c>
      <c r="L114" s="55" t="str">
        <f>IFERROR(VLOOKUP(L375,[1]DAY!$A$2:$E$3000,4,0),0)</f>
        <v>火</v>
      </c>
      <c r="M114" s="55" t="str">
        <f>IFERROR(VLOOKUP(M375,[1]DAY!$A$2:$E$3000,4,0),0)</f>
        <v>水</v>
      </c>
      <c r="N114" s="55" t="str">
        <f>IFERROR(VLOOKUP(N375,[1]DAY!$A$2:$E$3000,4,0),0)</f>
        <v>木</v>
      </c>
      <c r="O114" s="55" t="str">
        <f>IFERROR(VLOOKUP(O375,[1]DAY!$A$2:$E$3000,4,0),0)</f>
        <v>金</v>
      </c>
      <c r="P114" s="55" t="str">
        <f>IFERROR(VLOOKUP(P375,[1]DAY!$A$2:$E$3000,4,0),0)</f>
        <v>土</v>
      </c>
      <c r="Q114" s="55" t="str">
        <f>IFERROR(VLOOKUP(Q375,[1]DAY!$A$2:$E$3000,4,0),0)</f>
        <v>日</v>
      </c>
      <c r="R114" s="55" t="str">
        <f>IFERROR(VLOOKUP(R375,[1]DAY!$A$2:$E$3000,4,0),0)</f>
        <v>月</v>
      </c>
      <c r="S114" s="55" t="str">
        <f>IFERROR(VLOOKUP(S375,[1]DAY!$A$2:$E$3000,4,0),0)</f>
        <v>火</v>
      </c>
      <c r="T114" s="55" t="str">
        <f>IFERROR(VLOOKUP(T375,[1]DAY!$A$2:$E$3000,4,0),0)</f>
        <v>水</v>
      </c>
      <c r="U114" s="55" t="str">
        <f>IFERROR(VLOOKUP(U375,[1]DAY!$A$2:$E$3000,4,0),0)</f>
        <v>木</v>
      </c>
      <c r="V114" s="55" t="str">
        <f>IFERROR(VLOOKUP(V375,[1]DAY!$A$2:$E$3000,4,0),0)</f>
        <v>金</v>
      </c>
      <c r="W114" s="55" t="str">
        <f>IFERROR(VLOOKUP(W375,[1]DAY!$A$2:$E$3000,4,0),0)</f>
        <v>土</v>
      </c>
      <c r="X114" s="55" t="str">
        <f>IFERROR(VLOOKUP(X375,[1]DAY!$A$2:$E$3000,4,0),0)</f>
        <v>日</v>
      </c>
      <c r="Y114" s="55" t="str">
        <f>IFERROR(VLOOKUP(Y375,[1]DAY!$A$2:$E$3000,4,0),0)</f>
        <v>月</v>
      </c>
      <c r="Z114" s="55" t="str">
        <f>IFERROR(VLOOKUP(Z375,[1]DAY!$A$2:$E$3000,4,0),0)</f>
        <v>火</v>
      </c>
      <c r="AA114" s="55" t="str">
        <f>IFERROR(VLOOKUP(AA375,[1]DAY!$A$2:$E$3000,4,0),0)</f>
        <v>水</v>
      </c>
      <c r="AB114" s="55" t="str">
        <f>IFERROR(VLOOKUP(AB375,[1]DAY!$A$2:$E$3000,4,0),0)</f>
        <v>木</v>
      </c>
      <c r="AC114" s="55" t="str">
        <f>IFERROR(VLOOKUP(AC375,[1]DAY!$A$2:$E$3000,4,0),0)</f>
        <v>金</v>
      </c>
      <c r="AD114" s="55" t="str">
        <f>IFERROR(VLOOKUP(AD375,[1]DAY!$A$2:$E$3000,4,0),0)</f>
        <v>土</v>
      </c>
      <c r="AE114" s="55" t="str">
        <f>IFERROR(VLOOKUP(AE375,[1]DAY!$A$2:$E$3000,4,0),0)</f>
        <v>日</v>
      </c>
      <c r="AF114" s="146"/>
      <c r="AG114" s="165"/>
      <c r="AH114" s="368"/>
      <c r="AI114" s="380"/>
      <c r="AJ114" s="165"/>
      <c r="AK114" s="180"/>
      <c r="AN114" s="218"/>
      <c r="AO114" s="218"/>
      <c r="AR114" s="60">
        <f>IFERROR(VLOOKUP(AR376,[1]DAY!$A$2:$E$744,3,0),0)</f>
        <v>0</v>
      </c>
    </row>
    <row r="115" spans="1:53" ht="85.5" customHeight="1">
      <c r="A115" s="15"/>
      <c r="B115" s="236" t="s">
        <v>47</v>
      </c>
      <c r="C115" s="247"/>
      <c r="D115" s="56" t="str">
        <f>IFERROR(VLOOKUP(D375,[1]DAY!$A$2:$E$3000,5,0),0)</f>
        <v>敬老の日</v>
      </c>
      <c r="E115" s="56" t="str">
        <f>IFERROR(VLOOKUP(E375,[1]DAY!$A$2:$E$3000,5,0),0)</f>
        <v/>
      </c>
      <c r="F115" s="56" t="str">
        <f>IFERROR(VLOOKUP(F375,[1]DAY!$A$2:$E$3000,5,0),0)</f>
        <v/>
      </c>
      <c r="G115" s="56" t="str">
        <f>IFERROR(VLOOKUP(G375,[1]DAY!$A$2:$E$3000,5,0),0)</f>
        <v/>
      </c>
      <c r="H115" s="56" t="str">
        <f>IFERROR(VLOOKUP(H375,[1]DAY!$A$2:$E$3000,5,0),0)</f>
        <v/>
      </c>
      <c r="I115" s="56" t="str">
        <f>IFERROR(VLOOKUP(I375,[1]DAY!$A$2:$E$3000,5,0),0)</f>
        <v/>
      </c>
      <c r="J115" s="56" t="str">
        <f>IFERROR(VLOOKUP(J375,[1]DAY!$A$2:$E$3000,5,0),0)</f>
        <v>秋分の日</v>
      </c>
      <c r="K115" s="56" t="str">
        <f>IFERROR(VLOOKUP(K375,[1]DAY!$A$2:$E$3000,5,0),0)</f>
        <v>振替休日</v>
      </c>
      <c r="L115" s="56" t="str">
        <f>IFERROR(VLOOKUP(L375,[1]DAY!$A$2:$E$3000,5,0),0)</f>
        <v/>
      </c>
      <c r="M115" s="56" t="str">
        <f>IFERROR(VLOOKUP(M375,[1]DAY!$A$2:$E$3000,5,0),0)</f>
        <v/>
      </c>
      <c r="N115" s="56" t="str">
        <f>IFERROR(VLOOKUP(N375,[1]DAY!$A$2:$E$3000,5,0),0)</f>
        <v/>
      </c>
      <c r="O115" s="56" t="str">
        <f>IFERROR(VLOOKUP(O375,[1]DAY!$A$2:$E$3000,5,0),0)</f>
        <v/>
      </c>
      <c r="P115" s="56" t="str">
        <f>IFERROR(VLOOKUP(P375,[1]DAY!$A$2:$E$3000,5,0),0)</f>
        <v/>
      </c>
      <c r="Q115" s="56" t="str">
        <f>IFERROR(VLOOKUP(Q375,[1]DAY!$A$2:$E$3000,5,0),0)</f>
        <v/>
      </c>
      <c r="R115" s="56" t="str">
        <f>IFERROR(VLOOKUP(R375,[1]DAY!$A$2:$E$3000,5,0),0)</f>
        <v/>
      </c>
      <c r="S115" s="56" t="str">
        <f>IFERROR(VLOOKUP(S375,[1]DAY!$A$2:$E$3000,5,0),0)</f>
        <v/>
      </c>
      <c r="T115" s="56" t="str">
        <f>IFERROR(VLOOKUP(T375,[1]DAY!$A$2:$E$3000,5,0),0)</f>
        <v/>
      </c>
      <c r="U115" s="56" t="str">
        <f>IFERROR(VLOOKUP(U375,[1]DAY!$A$2:$E$3000,5,0),0)</f>
        <v/>
      </c>
      <c r="V115" s="56" t="str">
        <f>IFERROR(VLOOKUP(V375,[1]DAY!$A$2:$E$3000,5,0),0)</f>
        <v/>
      </c>
      <c r="W115" s="56" t="str">
        <f>IFERROR(VLOOKUP(W375,[1]DAY!$A$2:$E$3000,5,0),0)</f>
        <v/>
      </c>
      <c r="X115" s="56" t="str">
        <f>IFERROR(VLOOKUP(X375,[1]DAY!$A$2:$E$3000,5,0),0)</f>
        <v/>
      </c>
      <c r="Y115" s="56" t="str">
        <f>IFERROR(VLOOKUP(Y375,[1]DAY!$A$2:$E$3000,5,0),0)</f>
        <v/>
      </c>
      <c r="Z115" s="56" t="str">
        <f>IFERROR(VLOOKUP(Z375,[1]DAY!$A$2:$E$3000,5,0),0)</f>
        <v/>
      </c>
      <c r="AA115" s="56" t="str">
        <f>IFERROR(VLOOKUP(AA375,[1]DAY!$A$2:$E$3000,5,0),0)</f>
        <v/>
      </c>
      <c r="AB115" s="56" t="str">
        <f>IFERROR(VLOOKUP(AB375,[1]DAY!$A$2:$E$3000,5,0),0)</f>
        <v/>
      </c>
      <c r="AC115" s="56" t="str">
        <f>IFERROR(VLOOKUP(AC375,[1]DAY!$A$2:$E$3000,5,0),0)</f>
        <v/>
      </c>
      <c r="AD115" s="56" t="str">
        <f>IFERROR(VLOOKUP(AD375,[1]DAY!$A$2:$E$3000,5,0),0)</f>
        <v/>
      </c>
      <c r="AE115" s="56" t="str">
        <f>IFERROR(VLOOKUP(AE375,[1]DAY!$A$2:$E$3000,5,0),0)</f>
        <v/>
      </c>
      <c r="AF115" s="146"/>
      <c r="AG115" s="165"/>
      <c r="AH115" s="369"/>
      <c r="AI115" s="380"/>
      <c r="AJ115" s="165"/>
      <c r="AK115" s="181"/>
      <c r="AN115" s="214"/>
      <c r="AO115" s="214"/>
      <c r="AR115" s="60">
        <f>IFERROR(VLOOKUP(AR376,[1]DAY!$A$2:$E$744,4,0),0)</f>
        <v>0</v>
      </c>
    </row>
    <row r="116" spans="1:53" ht="27.75" customHeight="1">
      <c r="A116" s="15"/>
      <c r="B116" s="237" t="str">
        <f>$B$20</f>
        <v>作業員A</v>
      </c>
      <c r="C116" s="36" t="s">
        <v>49</v>
      </c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147">
        <f>IF(COUNT(D116:AE116)=0,+(COUNTIF(D116:AE116,"作業"))+(COUNTIF(D116:AE116,"休日")),"")</f>
        <v>0</v>
      </c>
      <c r="AG116" s="166">
        <f>IF(+COUNT(D116:AE116)=0,(COUNTIF(D116:AE116,"休日")),"")</f>
        <v>0</v>
      </c>
      <c r="AH116" s="370">
        <f>IFERROR(IF(COUNTA(D116:AE116)=0,0,IF(COUNTA(D116:AE116)&lt;28,$G$359,IF(AN117&gt;0.284,$G$357,$G$358))),0)</f>
        <v>0</v>
      </c>
      <c r="AI116" s="381">
        <f>IF(COUNT(D117:AE117)=0,+(COUNTIF(D117:AE117,"作業"))+(COUNTIF(D117:AE117,"休日")),"")</f>
        <v>0</v>
      </c>
      <c r="AJ116" s="166">
        <f>IF(COUNT(D117:AE117)=0,(COUNTIF(D117:AE117,"休日")),"")</f>
        <v>0</v>
      </c>
      <c r="AK116" s="182">
        <f>IFERROR(IF(COUNTA(D117:AE117)=0,0,IF(COUNTA(D117:AE117)&lt;28,$G$359,IF(AO117&gt;0.284,$G$355,$G$356))),0)</f>
        <v>0</v>
      </c>
      <c r="AM116" s="6"/>
      <c r="AN116" s="218"/>
      <c r="AO116" s="218"/>
      <c r="AP116" s="6"/>
      <c r="AQ116" s="6"/>
      <c r="AR116" s="135">
        <f>IFERROR(VLOOKUP(AR464,[1]DAY!$A$2:$E$744,5,0),0)</f>
        <v>0</v>
      </c>
      <c r="AS116" s="6"/>
      <c r="AT116" s="6"/>
      <c r="AU116" s="6"/>
      <c r="AV116" s="6"/>
      <c r="AW116" s="6"/>
      <c r="AX116" s="6"/>
      <c r="AY116" s="6"/>
      <c r="AZ116" s="6"/>
      <c r="BA116" s="6"/>
    </row>
    <row r="117" spans="1:53" ht="27.75" customHeight="1">
      <c r="A117" s="15"/>
      <c r="B117" s="238"/>
      <c r="C117" s="248" t="s">
        <v>51</v>
      </c>
      <c r="D117" s="262"/>
      <c r="E117" s="262"/>
      <c r="F117" s="262"/>
      <c r="G117" s="262"/>
      <c r="H117" s="262"/>
      <c r="I117" s="262"/>
      <c r="J117" s="262"/>
      <c r="K117" s="262"/>
      <c r="L117" s="262"/>
      <c r="M117" s="262"/>
      <c r="N117" s="262"/>
      <c r="O117" s="262"/>
      <c r="P117" s="262"/>
      <c r="Q117" s="262"/>
      <c r="R117" s="262"/>
      <c r="S117" s="262"/>
      <c r="T117" s="262"/>
      <c r="U117" s="262"/>
      <c r="V117" s="262"/>
      <c r="W117" s="262"/>
      <c r="X117" s="262"/>
      <c r="Y117" s="262"/>
      <c r="Z117" s="262"/>
      <c r="AA117" s="262"/>
      <c r="AB117" s="262"/>
      <c r="AC117" s="262"/>
      <c r="AD117" s="262"/>
      <c r="AE117" s="262"/>
      <c r="AF117" s="355">
        <f>IFERROR(AN117,0)</f>
        <v>0</v>
      </c>
      <c r="AG117" s="361"/>
      <c r="AH117" s="371"/>
      <c r="AI117" s="382">
        <f>IFERROR(AO117,0)</f>
        <v>0</v>
      </c>
      <c r="AJ117" s="361"/>
      <c r="AK117" s="396"/>
      <c r="AN117" s="217" t="e">
        <f>ROUND(AG116/AF116,3)</f>
        <v>#DIV/0!</v>
      </c>
      <c r="AO117" s="220" t="e">
        <f>ROUND(AJ116/AI116,3)</f>
        <v>#DIV/0!</v>
      </c>
      <c r="AR117" s="223">
        <f>IFERROR(VLOOKUP(AR464,[1]DAY!$A$2:$E$744,6,0),0)</f>
        <v>0</v>
      </c>
    </row>
    <row r="118" spans="1:53" ht="27.75" customHeight="1">
      <c r="A118" s="15"/>
      <c r="B118" s="237" t="str">
        <f>$B$22</f>
        <v>作業員B</v>
      </c>
      <c r="C118" s="36" t="s">
        <v>49</v>
      </c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147">
        <f>IF(COUNT(D118:AE118)=0,+(COUNTIF(D118:AE118,"作業"))+(COUNTIF(D118:AE118,"休日")),"")</f>
        <v>0</v>
      </c>
      <c r="AG118" s="166">
        <f>IF(+COUNT(D118:AE118)=0,(COUNTIF(D118:AE118,"休日")),"")</f>
        <v>0</v>
      </c>
      <c r="AH118" s="370">
        <f>IFERROR(IF(COUNTA(D118:AE118)=0,0,IF(COUNTA(D118:AE118)&lt;28,$G$359,IF(AN119&gt;0.284,$G$357,$G$358))),0)</f>
        <v>0</v>
      </c>
      <c r="AI118" s="381">
        <f>IF(COUNT(D119:AE119)=0,+(COUNTIF(D119:AE119,"作業"))+(COUNTIF(D119:AE119,"休日")),"")</f>
        <v>0</v>
      </c>
      <c r="AJ118" s="166">
        <f>IF(COUNT(D119:AE119)=0,(COUNTIF(D119:AE119,"休日")),"")</f>
        <v>0</v>
      </c>
      <c r="AK118" s="182">
        <f>IFERROR(IF(COUNTA(D119:AE119)=0,0,IF(COUNTA(D119:AE119)&lt;28,$G$359,IF(AO119&gt;0.284,$G$355,$G$356))),0)</f>
        <v>0</v>
      </c>
      <c r="AM118" s="6"/>
      <c r="AN118" s="218"/>
      <c r="AO118" s="218"/>
      <c r="AP118" s="6"/>
      <c r="AQ118" s="6"/>
      <c r="AR118" s="135">
        <f>IFERROR(VLOOKUP(AR460,[1]DAY!$A$2:$E$744,5,0),0)</f>
        <v>0</v>
      </c>
      <c r="AS118" s="6"/>
      <c r="AT118" s="6"/>
      <c r="AU118" s="6"/>
      <c r="AV118" s="6"/>
      <c r="AW118" s="6"/>
      <c r="AX118" s="6"/>
      <c r="AY118" s="6"/>
      <c r="AZ118" s="6"/>
      <c r="BA118" s="6"/>
    </row>
    <row r="119" spans="1:53" ht="27.75" customHeight="1">
      <c r="A119" s="15"/>
      <c r="B119" s="238"/>
      <c r="C119" s="248" t="s">
        <v>51</v>
      </c>
      <c r="D119" s="262"/>
      <c r="E119" s="262"/>
      <c r="F119" s="262"/>
      <c r="G119" s="262"/>
      <c r="H119" s="262"/>
      <c r="I119" s="262"/>
      <c r="J119" s="262"/>
      <c r="K119" s="262"/>
      <c r="L119" s="262"/>
      <c r="M119" s="262"/>
      <c r="N119" s="262"/>
      <c r="O119" s="262"/>
      <c r="P119" s="262"/>
      <c r="Q119" s="262"/>
      <c r="R119" s="262"/>
      <c r="S119" s="262"/>
      <c r="T119" s="262"/>
      <c r="U119" s="262"/>
      <c r="V119" s="262"/>
      <c r="W119" s="262"/>
      <c r="X119" s="262"/>
      <c r="Y119" s="262"/>
      <c r="Z119" s="262"/>
      <c r="AA119" s="262"/>
      <c r="AB119" s="262"/>
      <c r="AC119" s="262"/>
      <c r="AD119" s="262"/>
      <c r="AE119" s="262"/>
      <c r="AF119" s="355">
        <f>IFERROR(AN119,0)</f>
        <v>0</v>
      </c>
      <c r="AG119" s="361"/>
      <c r="AH119" s="371"/>
      <c r="AI119" s="382">
        <f>IFERROR(AO119,0)</f>
        <v>0</v>
      </c>
      <c r="AJ119" s="361"/>
      <c r="AK119" s="396"/>
      <c r="AN119" s="217" t="e">
        <f>ROUND(AG118/AF118,3)</f>
        <v>#DIV/0!</v>
      </c>
      <c r="AO119" s="220" t="e">
        <f>ROUND(AJ118/AI118,3)</f>
        <v>#DIV/0!</v>
      </c>
      <c r="AR119" s="223">
        <f>IFERROR(VLOOKUP(AR460,[1]DAY!$A$2:$E$744,6,0),0)</f>
        <v>0</v>
      </c>
    </row>
    <row r="120" spans="1:53" ht="27.75" customHeight="1">
      <c r="A120" s="15"/>
      <c r="B120" s="237" t="str">
        <f>$B$24</f>
        <v>作業員C</v>
      </c>
      <c r="C120" s="36" t="s">
        <v>49</v>
      </c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147">
        <f>IF(COUNT(D120:AE120)=0,+(COUNTIF(D120:AE120,"作業"))+(COUNTIF(D120:AE120,"休日")),"")</f>
        <v>0</v>
      </c>
      <c r="AG120" s="166">
        <f>IF(+COUNT(D120:AE120)=0,(COUNTIF(D120:AE120,"休日")),"")</f>
        <v>0</v>
      </c>
      <c r="AH120" s="370">
        <f>IFERROR(IF(COUNTA(D120:AE120)=0,0,IF(COUNTA(D120:AE120)&lt;28,$G$359,IF(AN121&gt;0.284,$G$357,$G$358))),0)</f>
        <v>0</v>
      </c>
      <c r="AI120" s="381">
        <f>IF(COUNT(D121:AE121)=0,+(COUNTIF(D121:AE121,"作業"))+(COUNTIF(D121:AE121,"休日")),"")</f>
        <v>0</v>
      </c>
      <c r="AJ120" s="166">
        <f>IF(COUNT(D121:AE121)=0,(COUNTIF(D121:AE121,"休日")),"")</f>
        <v>0</v>
      </c>
      <c r="AK120" s="182">
        <f>IFERROR(IF(COUNTA(D121:AE121)=0,0,IF(COUNTA(D121:AE121)&lt;28,$G$359,IF(AO121&gt;0.284,$G$355,$G$356))),0)</f>
        <v>0</v>
      </c>
      <c r="AM120" s="6"/>
      <c r="AN120" s="218"/>
      <c r="AO120" s="218"/>
      <c r="AP120" s="6"/>
      <c r="AQ120" s="6"/>
      <c r="AR120" s="135">
        <f>IFERROR(VLOOKUP(AR462,[1]DAY!$A$2:$E$744,5,0),0)</f>
        <v>0</v>
      </c>
      <c r="AS120" s="6"/>
      <c r="AT120" s="6"/>
      <c r="AU120" s="6"/>
      <c r="AV120" s="6"/>
      <c r="AW120" s="6"/>
      <c r="AX120" s="6"/>
      <c r="AY120" s="6"/>
      <c r="AZ120" s="6"/>
      <c r="BA120" s="6"/>
    </row>
    <row r="121" spans="1:53" ht="27.75" customHeight="1">
      <c r="A121" s="15"/>
      <c r="B121" s="238"/>
      <c r="C121" s="248" t="s">
        <v>51</v>
      </c>
      <c r="D121" s="262"/>
      <c r="E121" s="262"/>
      <c r="F121" s="262"/>
      <c r="G121" s="262"/>
      <c r="H121" s="262"/>
      <c r="I121" s="262"/>
      <c r="J121" s="262"/>
      <c r="K121" s="262"/>
      <c r="L121" s="262"/>
      <c r="M121" s="262"/>
      <c r="N121" s="262"/>
      <c r="O121" s="262"/>
      <c r="P121" s="262"/>
      <c r="Q121" s="262"/>
      <c r="R121" s="262"/>
      <c r="S121" s="262"/>
      <c r="T121" s="262"/>
      <c r="U121" s="262"/>
      <c r="V121" s="262"/>
      <c r="W121" s="262"/>
      <c r="X121" s="262"/>
      <c r="Y121" s="262"/>
      <c r="Z121" s="262"/>
      <c r="AA121" s="262"/>
      <c r="AB121" s="262"/>
      <c r="AC121" s="262"/>
      <c r="AD121" s="262"/>
      <c r="AE121" s="262"/>
      <c r="AF121" s="355">
        <f>IFERROR(AN121,0)</f>
        <v>0</v>
      </c>
      <c r="AG121" s="361"/>
      <c r="AH121" s="371"/>
      <c r="AI121" s="382">
        <f>IFERROR(AO121,0)</f>
        <v>0</v>
      </c>
      <c r="AJ121" s="361"/>
      <c r="AK121" s="396"/>
      <c r="AN121" s="217" t="e">
        <f>ROUND(AG120/AF120,3)</f>
        <v>#DIV/0!</v>
      </c>
      <c r="AO121" s="220" t="e">
        <f>ROUND(AJ120/AI120,3)</f>
        <v>#DIV/0!</v>
      </c>
      <c r="AR121" s="223">
        <f>IFERROR(VLOOKUP(AR462,[1]DAY!$A$2:$E$744,6,0),0)</f>
        <v>0</v>
      </c>
    </row>
    <row r="122" spans="1:53" ht="27.75" customHeight="1">
      <c r="A122" s="15"/>
      <c r="B122" s="237" t="str">
        <f>$B$26</f>
        <v>作業員D</v>
      </c>
      <c r="C122" s="36" t="s">
        <v>49</v>
      </c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147">
        <f>IF(COUNT(D122:AE122)=0,+(COUNTIF(D122:AE122,"作業"))+(COUNTIF(D122:AE122,"休日")),"")</f>
        <v>0</v>
      </c>
      <c r="AG122" s="166">
        <f>IF(+COUNT(D122:AE122)=0,(COUNTIF(D122:AE122,"休日")),"")</f>
        <v>0</v>
      </c>
      <c r="AH122" s="370">
        <f>IFERROR(IF(COUNTA(D122:AE122)=0,0,IF(COUNTA(D122:AE122)&lt;28,$G$359,IF(AN123&gt;0.284,$G$357,$G$358))),0)</f>
        <v>0</v>
      </c>
      <c r="AI122" s="381">
        <f>IF(COUNT(D123:AE123)=0,+(COUNTIF(D123:AE123,"作業"))+(COUNTIF(D123:AE123,"休日")),"")</f>
        <v>0</v>
      </c>
      <c r="AJ122" s="166">
        <f>IF(COUNT(D123:AE123)=0,(COUNTIF(D123:AE123,"休日")),"")</f>
        <v>0</v>
      </c>
      <c r="AK122" s="182">
        <f>IFERROR(IF(COUNTA(D123:AE123)=0,0,IF(COUNTA(D123:AE123)&lt;28,$G$359,IF(AO123&gt;0.284,$G$355,$G$356))),0)</f>
        <v>0</v>
      </c>
      <c r="AM122" s="6"/>
      <c r="AN122" s="218"/>
      <c r="AO122" s="218"/>
      <c r="AP122" s="6"/>
      <c r="AQ122" s="6"/>
      <c r="AR122" s="135">
        <f>IFERROR(VLOOKUP(AR464,[1]DAY!$A$2:$E$744,5,0),0)</f>
        <v>0</v>
      </c>
      <c r="AS122" s="6"/>
      <c r="AT122" s="6"/>
      <c r="AU122" s="6"/>
      <c r="AV122" s="6"/>
      <c r="AW122" s="6"/>
      <c r="AX122" s="6"/>
      <c r="AY122" s="6"/>
      <c r="AZ122" s="6"/>
      <c r="BA122" s="6"/>
    </row>
    <row r="123" spans="1:53" ht="27.75" customHeight="1">
      <c r="A123" s="15"/>
      <c r="B123" s="238"/>
      <c r="C123" s="248" t="s">
        <v>51</v>
      </c>
      <c r="D123" s="262"/>
      <c r="E123" s="262"/>
      <c r="F123" s="262"/>
      <c r="G123" s="262"/>
      <c r="H123" s="262"/>
      <c r="I123" s="262"/>
      <c r="J123" s="262"/>
      <c r="K123" s="262"/>
      <c r="L123" s="262"/>
      <c r="M123" s="262"/>
      <c r="N123" s="262"/>
      <c r="O123" s="262"/>
      <c r="P123" s="262"/>
      <c r="Q123" s="262"/>
      <c r="R123" s="262"/>
      <c r="S123" s="262"/>
      <c r="T123" s="262"/>
      <c r="U123" s="262"/>
      <c r="V123" s="262"/>
      <c r="W123" s="262"/>
      <c r="X123" s="262"/>
      <c r="Y123" s="262"/>
      <c r="Z123" s="262"/>
      <c r="AA123" s="262"/>
      <c r="AB123" s="262"/>
      <c r="AC123" s="262"/>
      <c r="AD123" s="262"/>
      <c r="AE123" s="262"/>
      <c r="AF123" s="355">
        <f>IFERROR(AN123,0)</f>
        <v>0</v>
      </c>
      <c r="AG123" s="361"/>
      <c r="AH123" s="371"/>
      <c r="AI123" s="382">
        <f>IFERROR(AO123,0)</f>
        <v>0</v>
      </c>
      <c r="AJ123" s="361"/>
      <c r="AK123" s="396"/>
      <c r="AN123" s="217" t="e">
        <f>ROUND(AG122/AF122,3)</f>
        <v>#DIV/0!</v>
      </c>
      <c r="AO123" s="220" t="e">
        <f>ROUND(AJ122/AI122,3)</f>
        <v>#DIV/0!</v>
      </c>
      <c r="AR123" s="223">
        <f>IFERROR(VLOOKUP(AR464,[1]DAY!$A$2:$E$744,6,0),0)</f>
        <v>0</v>
      </c>
    </row>
    <row r="124" spans="1:53" ht="27.75" customHeight="1">
      <c r="A124" s="15"/>
      <c r="B124" s="237" t="str">
        <f>$B$28</f>
        <v>作業員E</v>
      </c>
      <c r="C124" s="36" t="s">
        <v>49</v>
      </c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147">
        <f>IF(COUNT(D124:AE124)=0,+(COUNTIF(D124:AE124,"作業"))+(COUNTIF(D124:AE124,"休日")),"")</f>
        <v>0</v>
      </c>
      <c r="AG124" s="166">
        <f>IF(+COUNT(D124:AE124)=0,(COUNTIF(D124:AE124,"休日")),"")</f>
        <v>0</v>
      </c>
      <c r="AH124" s="370">
        <f>IFERROR(IF(COUNTA(D124:AE124)=0,0,IF(COUNTA(D124:AE124)&lt;28,$G$359,IF(AN125&gt;0.284,$G$357,$G$358))),0)</f>
        <v>0</v>
      </c>
      <c r="AI124" s="381">
        <f>IF(COUNT(D125:AE125)=0,+(COUNTIF(D125:AE125,"作業"))+(COUNTIF(D125:AE125,"休日")),"")</f>
        <v>0</v>
      </c>
      <c r="AJ124" s="166">
        <f>IF(COUNT(D125:AE125)=0,(COUNTIF(D125:AE125,"休日")),"")</f>
        <v>0</v>
      </c>
      <c r="AK124" s="182">
        <f>IFERROR(IF(COUNTA(D125:AE125)=0,0,IF(COUNTA(D125:AE125)&lt;28,$G$359,IF(AO125&gt;0.284,$G$355,$G$356))),0)</f>
        <v>0</v>
      </c>
      <c r="AM124" s="6"/>
      <c r="AN124" s="218"/>
      <c r="AO124" s="218"/>
      <c r="AP124" s="6"/>
      <c r="AQ124" s="6"/>
      <c r="AR124" s="135">
        <f>IFERROR(VLOOKUP(AR466,[1]DAY!$A$2:$E$744,5,0),0)</f>
        <v>0</v>
      </c>
      <c r="AS124" s="6"/>
      <c r="AT124" s="6"/>
      <c r="AU124" s="6"/>
      <c r="AV124" s="6"/>
      <c r="AW124" s="6"/>
      <c r="AX124" s="6"/>
      <c r="AY124" s="6"/>
      <c r="AZ124" s="6"/>
      <c r="BA124" s="6"/>
    </row>
    <row r="125" spans="1:53" ht="27.75" customHeight="1">
      <c r="A125" s="15"/>
      <c r="B125" s="238"/>
      <c r="C125" s="248" t="s">
        <v>51</v>
      </c>
      <c r="D125" s="262"/>
      <c r="E125" s="262"/>
      <c r="F125" s="262"/>
      <c r="G125" s="262"/>
      <c r="H125" s="262"/>
      <c r="I125" s="262"/>
      <c r="J125" s="262"/>
      <c r="K125" s="262"/>
      <c r="L125" s="262"/>
      <c r="M125" s="262"/>
      <c r="N125" s="262"/>
      <c r="O125" s="262"/>
      <c r="P125" s="262"/>
      <c r="Q125" s="262"/>
      <c r="R125" s="262"/>
      <c r="S125" s="262"/>
      <c r="T125" s="262"/>
      <c r="U125" s="262"/>
      <c r="V125" s="262"/>
      <c r="W125" s="262"/>
      <c r="X125" s="262"/>
      <c r="Y125" s="262"/>
      <c r="Z125" s="262"/>
      <c r="AA125" s="262"/>
      <c r="AB125" s="262"/>
      <c r="AC125" s="262"/>
      <c r="AD125" s="262"/>
      <c r="AE125" s="262"/>
      <c r="AF125" s="355">
        <f>IFERROR(AN125,0)</f>
        <v>0</v>
      </c>
      <c r="AG125" s="361"/>
      <c r="AH125" s="371"/>
      <c r="AI125" s="382">
        <f>IFERROR(AO125,0)</f>
        <v>0</v>
      </c>
      <c r="AJ125" s="361"/>
      <c r="AK125" s="396"/>
      <c r="AN125" s="217" t="e">
        <f>ROUND(AG124/AF124,3)</f>
        <v>#DIV/0!</v>
      </c>
      <c r="AO125" s="220" t="e">
        <f>ROUND(AJ124/AI124,3)</f>
        <v>#DIV/0!</v>
      </c>
      <c r="AR125" s="223">
        <f>IFERROR(VLOOKUP(AR466,[1]DAY!$A$2:$E$744,6,0),0)</f>
        <v>0</v>
      </c>
    </row>
    <row r="126" spans="1:53" ht="29.25" customHeight="1">
      <c r="A126" s="15"/>
      <c r="B126" s="237" t="str">
        <f>$B$30</f>
        <v>作業員F</v>
      </c>
      <c r="C126" s="36" t="s">
        <v>49</v>
      </c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147">
        <f>IF(COUNT(D126:AE126)=0,+(COUNTIF(D126:AE126,"作業"))+(COUNTIF(D126:AE126,"休日")),"")</f>
        <v>0</v>
      </c>
      <c r="AG126" s="166">
        <f>IF(+COUNT(D126:AE126)=0,(COUNTIF(D126:AE126,"休日")),"")</f>
        <v>0</v>
      </c>
      <c r="AH126" s="370">
        <f>IFERROR(IF(COUNTA(D126:AE126)=0,0,IF(COUNTA(D126:AE126)&lt;28,$G$359,IF(AN127&gt;0.284,$G$357,$G$358))),0)</f>
        <v>0</v>
      </c>
      <c r="AI126" s="381">
        <f>IF(COUNT(D127:AE127)=0,+(COUNTIF(D127:AE127,"作業"))+(COUNTIF(D127:AE127,"休日")),"")</f>
        <v>0</v>
      </c>
      <c r="AJ126" s="166">
        <f>IF(COUNT(D127:AE127)=0,(COUNTIF(D127:AE127,"休日")),"")</f>
        <v>0</v>
      </c>
      <c r="AK126" s="182">
        <f>IFERROR(IF(COUNTA(D127:AE127)=0,0,IF(COUNTA(D127:AE127)&lt;28,$G$359,IF(AO127&gt;0.284,$G$355,$G$356))),0)</f>
        <v>0</v>
      </c>
      <c r="AM126" s="6"/>
      <c r="AN126" s="218"/>
      <c r="AO126" s="218"/>
      <c r="AR126" s="135">
        <f>IFERROR(VLOOKUP(AR376,[1]DAY!$A$2:$E$744,5,0),0)</f>
        <v>0</v>
      </c>
    </row>
    <row r="127" spans="1:53" ht="29.25" customHeight="1">
      <c r="A127" s="16"/>
      <c r="B127" s="238"/>
      <c r="C127" s="37" t="s">
        <v>51</v>
      </c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148">
        <f>IFERROR(AN127,0)</f>
        <v>0</v>
      </c>
      <c r="AG127" s="167"/>
      <c r="AH127" s="374"/>
      <c r="AI127" s="384">
        <f>IFERROR(AO127,0)</f>
        <v>0</v>
      </c>
      <c r="AJ127" s="167"/>
      <c r="AK127" s="183"/>
      <c r="AN127" s="217" t="e">
        <f>ROUND(AG126/AF126,3)</f>
        <v>#DIV/0!</v>
      </c>
      <c r="AO127" s="220" t="e">
        <f>ROUND(AJ126/AI126,3)</f>
        <v>#DIV/0!</v>
      </c>
      <c r="AR127" s="223">
        <f>IFERROR(VLOOKUP(AR376,[1]DAY!$A$2:$E$744,6,0),0)</f>
        <v>0</v>
      </c>
    </row>
    <row r="128" spans="1:53" ht="27.75" customHeight="1">
      <c r="A128" s="14" t="s">
        <v>23</v>
      </c>
      <c r="B128" s="233" t="s">
        <v>31</v>
      </c>
      <c r="C128" s="244"/>
      <c r="D128" s="53">
        <f>IFERROR(VLOOKUP(D376,[1]DAY!$A$2:$E$3000,2,0),0)</f>
        <v>10</v>
      </c>
      <c r="E128" s="53">
        <f>IFERROR(VLOOKUP(E376,[1]DAY!$A$2:$E$744,2,0),0)</f>
        <v>10</v>
      </c>
      <c r="F128" s="53">
        <f>IFERROR(VLOOKUP(F376,[1]DAY!$A$2:$E$744,2,0),0)</f>
        <v>10</v>
      </c>
      <c r="G128" s="53">
        <f>IFERROR(VLOOKUP(G376,[1]DAY!$A$2:$E$744,2,0),0)</f>
        <v>10</v>
      </c>
      <c r="H128" s="53">
        <f>IFERROR(VLOOKUP(H376,[1]DAY!$A$2:$E$744,2,0),0)</f>
        <v>10</v>
      </c>
      <c r="I128" s="53">
        <f>IFERROR(VLOOKUP(I376,[1]DAY!$A$2:$E$744,2,0),0)</f>
        <v>10</v>
      </c>
      <c r="J128" s="53">
        <f>IFERROR(VLOOKUP(J376,[1]DAY!$A$2:$E$744,2,0),0)</f>
        <v>10</v>
      </c>
      <c r="K128" s="53">
        <f>IFERROR(VLOOKUP(K376,[1]DAY!$A$2:$E$744,2,0),0)</f>
        <v>10</v>
      </c>
      <c r="L128" s="53">
        <f>IFERROR(VLOOKUP(L376,[1]DAY!$A$2:$E$744,2,0),0)</f>
        <v>10</v>
      </c>
      <c r="M128" s="53">
        <f>IFERROR(VLOOKUP(M376,[1]DAY!$A$2:$E$744,2,0),0)</f>
        <v>10</v>
      </c>
      <c r="N128" s="53">
        <f>IFERROR(VLOOKUP(N376,[1]DAY!$A$2:$E$744,2,0),0)</f>
        <v>10</v>
      </c>
      <c r="O128" s="53">
        <f>IFERROR(VLOOKUP(O376,[1]DAY!$A$2:$E$744,2,0),0)</f>
        <v>10</v>
      </c>
      <c r="P128" s="53">
        <f>IFERROR(VLOOKUP(P376,[1]DAY!$A$2:$E$744,2,0),0)</f>
        <v>10</v>
      </c>
      <c r="Q128" s="53">
        <f>IFERROR(VLOOKUP(Q376,[1]DAY!$A$2:$E$744,2,0),0)</f>
        <v>10</v>
      </c>
      <c r="R128" s="53">
        <f>IFERROR(VLOOKUP(R376,[1]DAY!$A$2:$E$744,2,0),0)</f>
        <v>10</v>
      </c>
      <c r="S128" s="53">
        <f>IFERROR(VLOOKUP(S376,[1]DAY!$A$2:$E$744,2,0),0)</f>
        <v>10</v>
      </c>
      <c r="T128" s="53">
        <f>IFERROR(VLOOKUP(T376,[1]DAY!$A$2:$E$744,2,0),0)</f>
        <v>10</v>
      </c>
      <c r="U128" s="53">
        <f>IFERROR(VLOOKUP(U376,[1]DAY!$A$2:$E$744,2,0),0)</f>
        <v>10</v>
      </c>
      <c r="V128" s="53">
        <f>IFERROR(VLOOKUP(V376,[1]DAY!$A$2:$E$744,2,0),0)</f>
        <v>11</v>
      </c>
      <c r="W128" s="53">
        <f>IFERROR(VLOOKUP(W376,[1]DAY!$A$2:$E$744,2,0),0)</f>
        <v>11</v>
      </c>
      <c r="X128" s="53">
        <f>IFERROR(VLOOKUP(X376,[1]DAY!$A$2:$E$744,2,0),0)</f>
        <v>11</v>
      </c>
      <c r="Y128" s="53">
        <f>IFERROR(VLOOKUP(Y376,[1]DAY!$A$2:$E$744,2,0),0)</f>
        <v>11</v>
      </c>
      <c r="Z128" s="53">
        <f>IFERROR(VLOOKUP(Z376,[1]DAY!$A$2:$E$744,2,0),0)</f>
        <v>11</v>
      </c>
      <c r="AA128" s="53">
        <f>IFERROR(VLOOKUP(AA376,[1]DAY!$A$2:$E$744,2,0),0)</f>
        <v>11</v>
      </c>
      <c r="AB128" s="53">
        <f>IFERROR(VLOOKUP(AB376,[1]DAY!$A$2:$E$744,2,0),0)</f>
        <v>11</v>
      </c>
      <c r="AC128" s="53">
        <f>IFERROR(VLOOKUP(AC376,[1]DAY!$A$2:$E$744,2,0),0)</f>
        <v>11</v>
      </c>
      <c r="AD128" s="53">
        <f>IFERROR(VLOOKUP(AD376,[1]DAY!$A$2:$E$744,2,0),0)</f>
        <v>11</v>
      </c>
      <c r="AE128" s="53">
        <f>IFERROR(VLOOKUP(AE376,[1]DAY!$A$2:$E$744,2,0),0)</f>
        <v>11</v>
      </c>
      <c r="AF128" s="149" t="s">
        <v>68</v>
      </c>
      <c r="AG128" s="168" t="s">
        <v>77</v>
      </c>
      <c r="AH128" s="368" t="s">
        <v>79</v>
      </c>
      <c r="AI128" s="379" t="s">
        <v>68</v>
      </c>
      <c r="AJ128" s="164" t="s">
        <v>80</v>
      </c>
      <c r="AK128" s="180" t="s">
        <v>79</v>
      </c>
      <c r="AL128" s="6"/>
      <c r="AN128" s="218"/>
      <c r="AO128" s="218"/>
      <c r="AR128" s="226">
        <f>IFERROR(VLOOKUP(AR376,[1]DAY!$A$2:$E$744,7,0),0)</f>
        <v>0</v>
      </c>
    </row>
    <row r="129" spans="1:53" ht="27.75" customHeight="1">
      <c r="A129" s="15"/>
      <c r="B129" s="234" t="s">
        <v>45</v>
      </c>
      <c r="C129" s="245"/>
      <c r="D129" s="54">
        <f>IFERROR(VLOOKUP(D376,[1]DAY!$A$2:$E$3000,3,0),0)</f>
        <v>14</v>
      </c>
      <c r="E129" s="54">
        <f>IFERROR(VLOOKUP(E376,[1]DAY!$A$2:$E$744,3,0),0)</f>
        <v>15</v>
      </c>
      <c r="F129" s="54">
        <f>IFERROR(VLOOKUP(F376,[1]DAY!$A$2:$E$744,3,0),0)</f>
        <v>16</v>
      </c>
      <c r="G129" s="54">
        <f>IFERROR(VLOOKUP(G376,[1]DAY!$A$2:$E$744,3,0),0)</f>
        <v>17</v>
      </c>
      <c r="H129" s="54">
        <f>IFERROR(VLOOKUP(H376,[1]DAY!$A$2:$E$744,3,0),0)</f>
        <v>18</v>
      </c>
      <c r="I129" s="54">
        <f>IFERROR(VLOOKUP(I376,[1]DAY!$A$2:$E$744,3,0),0)</f>
        <v>19</v>
      </c>
      <c r="J129" s="54">
        <f>IFERROR(VLOOKUP(J376,[1]DAY!$A$2:$E$744,3,0),0)</f>
        <v>20</v>
      </c>
      <c r="K129" s="54">
        <f>IFERROR(VLOOKUP(K376,[1]DAY!$A$2:$E$744,3,0),0)</f>
        <v>21</v>
      </c>
      <c r="L129" s="54">
        <f>IFERROR(VLOOKUP(L376,[1]DAY!$A$2:$E$744,3,0),0)</f>
        <v>22</v>
      </c>
      <c r="M129" s="54">
        <f>IFERROR(VLOOKUP(M376,[1]DAY!$A$2:$E$744,3,0),0)</f>
        <v>23</v>
      </c>
      <c r="N129" s="54">
        <f>IFERROR(VLOOKUP(N376,[1]DAY!$A$2:$E$744,3,0),0)</f>
        <v>24</v>
      </c>
      <c r="O129" s="54">
        <f>IFERROR(VLOOKUP(O376,[1]DAY!$A$2:$E$744,3,0),0)</f>
        <v>25</v>
      </c>
      <c r="P129" s="54">
        <f>IFERROR(VLOOKUP(P376,[1]DAY!$A$2:$E$744,3,0),0)</f>
        <v>26</v>
      </c>
      <c r="Q129" s="54">
        <f>IFERROR(VLOOKUP(Q376,[1]DAY!$A$2:$E$744,3,0),0)</f>
        <v>27</v>
      </c>
      <c r="R129" s="54">
        <f>IFERROR(VLOOKUP(R376,[1]DAY!$A$2:$E$744,3,0),0)</f>
        <v>28</v>
      </c>
      <c r="S129" s="54">
        <f>IFERROR(VLOOKUP(S376,[1]DAY!$A$2:$E$744,3,0),0)</f>
        <v>29</v>
      </c>
      <c r="T129" s="54">
        <f>IFERROR(VLOOKUP(T376,[1]DAY!$A$2:$E$744,3,0),0)</f>
        <v>30</v>
      </c>
      <c r="U129" s="54">
        <f>IFERROR(VLOOKUP(U376,[1]DAY!$A$2:$E$744,3,0),0)</f>
        <v>31</v>
      </c>
      <c r="V129" s="54">
        <f>IFERROR(VLOOKUP(V376,[1]DAY!$A$2:$E$744,3,0),0)</f>
        <v>1</v>
      </c>
      <c r="W129" s="54">
        <f>IFERROR(VLOOKUP(W376,[1]DAY!$A$2:$E$744,3,0),0)</f>
        <v>2</v>
      </c>
      <c r="X129" s="54">
        <f>IFERROR(VLOOKUP(X376,[1]DAY!$A$2:$E$744,3,0),0)</f>
        <v>3</v>
      </c>
      <c r="Y129" s="54">
        <f>IFERROR(VLOOKUP(Y376,[1]DAY!$A$2:$E$744,3,0),0)</f>
        <v>4</v>
      </c>
      <c r="Z129" s="54">
        <f>IFERROR(VLOOKUP(Z376,[1]DAY!$A$2:$E$744,3,0),0)</f>
        <v>5</v>
      </c>
      <c r="AA129" s="54">
        <f>IFERROR(VLOOKUP(AA376,[1]DAY!$A$2:$E$744,3,0),0)</f>
        <v>6</v>
      </c>
      <c r="AB129" s="54">
        <f>IFERROR(VLOOKUP(AB376,[1]DAY!$A$2:$E$744,3,0),0)</f>
        <v>7</v>
      </c>
      <c r="AC129" s="54">
        <f>IFERROR(VLOOKUP(AC376,[1]DAY!$A$2:$E$744,3,0),0)</f>
        <v>8</v>
      </c>
      <c r="AD129" s="54">
        <f>IFERROR(VLOOKUP(AD376,[1]DAY!$A$2:$E$744,3,0),0)</f>
        <v>9</v>
      </c>
      <c r="AE129" s="134">
        <f>IFERROR(VLOOKUP(AE376,[1]DAY!$A$2:$E$744,3,0),0)</f>
        <v>10</v>
      </c>
      <c r="AF129" s="146"/>
      <c r="AG129" s="165"/>
      <c r="AH129" s="368"/>
      <c r="AI129" s="380"/>
      <c r="AJ129" s="165"/>
      <c r="AK129" s="180"/>
      <c r="AN129" s="218"/>
      <c r="AO129" s="218"/>
      <c r="AR129" s="30">
        <f>IFERROR(VLOOKUP(AR377,[1]DAY!$A$2:$E$744,2,0),0)</f>
        <v>0</v>
      </c>
    </row>
    <row r="130" spans="1:53" ht="27.75" customHeight="1">
      <c r="A130" s="15"/>
      <c r="B130" s="235" t="s">
        <v>46</v>
      </c>
      <c r="C130" s="246"/>
      <c r="D130" s="55" t="str">
        <f>IFERROR(VLOOKUP(D376,[1]DAY!$A$2:$E$3000,4,0),0)</f>
        <v>月</v>
      </c>
      <c r="E130" s="55" t="str">
        <f>IFERROR(VLOOKUP(E376,[1]DAY!$A$2:$E$3000,4,0),0)</f>
        <v>火</v>
      </c>
      <c r="F130" s="55" t="str">
        <f>IFERROR(VLOOKUP(F376,[1]DAY!$A$2:$E$3000,4,0),0)</f>
        <v>水</v>
      </c>
      <c r="G130" s="55" t="str">
        <f>IFERROR(VLOOKUP(G376,[1]DAY!$A$2:$E$3000,4,0),0)</f>
        <v>木</v>
      </c>
      <c r="H130" s="55" t="str">
        <f>IFERROR(VLOOKUP(H376,[1]DAY!$A$2:$E$3000,4,0),0)</f>
        <v>金</v>
      </c>
      <c r="I130" s="55" t="str">
        <f>IFERROR(VLOOKUP(I376,[1]DAY!$A$2:$E$3000,4,0),0)</f>
        <v>土</v>
      </c>
      <c r="J130" s="55" t="str">
        <f>IFERROR(VLOOKUP(J376,[1]DAY!$A$2:$E$3000,4,0),0)</f>
        <v>日</v>
      </c>
      <c r="K130" s="55" t="str">
        <f>IFERROR(VLOOKUP(K376,[1]DAY!$A$2:$E$3000,4,0),0)</f>
        <v>月</v>
      </c>
      <c r="L130" s="55" t="str">
        <f>IFERROR(VLOOKUP(L376,[1]DAY!$A$2:$E$3000,4,0),0)</f>
        <v>火</v>
      </c>
      <c r="M130" s="55" t="str">
        <f>IFERROR(VLOOKUP(M376,[1]DAY!$A$2:$E$3000,4,0),0)</f>
        <v>水</v>
      </c>
      <c r="N130" s="55" t="str">
        <f>IFERROR(VLOOKUP(N376,[1]DAY!$A$2:$E$3000,4,0),0)</f>
        <v>木</v>
      </c>
      <c r="O130" s="55" t="str">
        <f>IFERROR(VLOOKUP(O376,[1]DAY!$A$2:$E$3000,4,0),0)</f>
        <v>金</v>
      </c>
      <c r="P130" s="55" t="str">
        <f>IFERROR(VLOOKUP(P376,[1]DAY!$A$2:$E$3000,4,0),0)</f>
        <v>土</v>
      </c>
      <c r="Q130" s="55" t="str">
        <f>IFERROR(VLOOKUP(Q376,[1]DAY!$A$2:$E$3000,4,0),0)</f>
        <v>日</v>
      </c>
      <c r="R130" s="55" t="str">
        <f>IFERROR(VLOOKUP(R376,[1]DAY!$A$2:$E$3000,4,0),0)</f>
        <v>月</v>
      </c>
      <c r="S130" s="55" t="str">
        <f>IFERROR(VLOOKUP(S376,[1]DAY!$A$2:$E$3000,4,0),0)</f>
        <v>火</v>
      </c>
      <c r="T130" s="55" t="str">
        <f>IFERROR(VLOOKUP(T376,[1]DAY!$A$2:$E$3000,4,0),0)</f>
        <v>水</v>
      </c>
      <c r="U130" s="55" t="str">
        <f>IFERROR(VLOOKUP(U376,[1]DAY!$A$2:$E$3000,4,0),0)</f>
        <v>木</v>
      </c>
      <c r="V130" s="55" t="str">
        <f>IFERROR(VLOOKUP(V376,[1]DAY!$A$2:$E$3000,4,0),0)</f>
        <v>金</v>
      </c>
      <c r="W130" s="55" t="str">
        <f>IFERROR(VLOOKUP(W376,[1]DAY!$A$2:$E$3000,4,0),0)</f>
        <v>土</v>
      </c>
      <c r="X130" s="55" t="str">
        <f>IFERROR(VLOOKUP(X376,[1]DAY!$A$2:$E$3000,4,0),0)</f>
        <v>日</v>
      </c>
      <c r="Y130" s="55" t="str">
        <f>IFERROR(VLOOKUP(Y376,[1]DAY!$A$2:$E$3000,4,0),0)</f>
        <v>月</v>
      </c>
      <c r="Z130" s="55" t="str">
        <f>IFERROR(VLOOKUP(Z376,[1]DAY!$A$2:$E$3000,4,0),0)</f>
        <v>火</v>
      </c>
      <c r="AA130" s="55" t="str">
        <f>IFERROR(VLOOKUP(AA376,[1]DAY!$A$2:$E$3000,4,0),0)</f>
        <v>水</v>
      </c>
      <c r="AB130" s="55" t="str">
        <f>IFERROR(VLOOKUP(AB376,[1]DAY!$A$2:$E$3000,4,0),0)</f>
        <v>木</v>
      </c>
      <c r="AC130" s="55" t="str">
        <f>IFERROR(VLOOKUP(AC376,[1]DAY!$A$2:$E$3000,4,0),0)</f>
        <v>金</v>
      </c>
      <c r="AD130" s="55" t="str">
        <f>IFERROR(VLOOKUP(AD376,[1]DAY!$A$2:$E$3000,4,0),0)</f>
        <v>土</v>
      </c>
      <c r="AE130" s="55" t="str">
        <f>IFERROR(VLOOKUP(AE376,[1]DAY!$A$2:$E$3000,4,0),0)</f>
        <v>日</v>
      </c>
      <c r="AF130" s="146"/>
      <c r="AG130" s="165"/>
      <c r="AH130" s="368"/>
      <c r="AI130" s="380"/>
      <c r="AJ130" s="165"/>
      <c r="AK130" s="180"/>
      <c r="AN130" s="218"/>
      <c r="AO130" s="218"/>
      <c r="AR130" s="60">
        <f>IFERROR(VLOOKUP(AR377,[1]DAY!$A$2:$E$744,3,0),0)</f>
        <v>0</v>
      </c>
    </row>
    <row r="131" spans="1:53" ht="85.5" customHeight="1">
      <c r="A131" s="15"/>
      <c r="B131" s="236" t="s">
        <v>47</v>
      </c>
      <c r="C131" s="247"/>
      <c r="D131" s="56" t="str">
        <f>IFERROR(VLOOKUP(D376,[1]DAY!$A$2:$E$3000,5,0),0)</f>
        <v>スポーツの日</v>
      </c>
      <c r="E131" s="56" t="str">
        <f>IFERROR(VLOOKUP(E376,[1]DAY!$A$2:$E$3000,5,0),0)</f>
        <v/>
      </c>
      <c r="F131" s="56" t="str">
        <f>IFERROR(VLOOKUP(F376,[1]DAY!$A$2:$E$3000,5,0),0)</f>
        <v/>
      </c>
      <c r="G131" s="56" t="str">
        <f>IFERROR(VLOOKUP(G376,[1]DAY!$A$2:$E$3000,5,0),0)</f>
        <v/>
      </c>
      <c r="H131" s="56" t="str">
        <f>IFERROR(VLOOKUP(H376,[1]DAY!$A$2:$E$3000,5,0),0)</f>
        <v/>
      </c>
      <c r="I131" s="56" t="str">
        <f>IFERROR(VLOOKUP(I376,[1]DAY!$A$2:$E$3000,5,0),0)</f>
        <v/>
      </c>
      <c r="J131" s="56" t="str">
        <f>IFERROR(VLOOKUP(J376,[1]DAY!$A$2:$E$3000,5,0),0)</f>
        <v/>
      </c>
      <c r="K131" s="56" t="str">
        <f>IFERROR(VLOOKUP(K376,[1]DAY!$A$2:$E$3000,5,0),0)</f>
        <v/>
      </c>
      <c r="L131" s="56" t="str">
        <f>IFERROR(VLOOKUP(L376,[1]DAY!$A$2:$E$3000,5,0),0)</f>
        <v/>
      </c>
      <c r="M131" s="56" t="str">
        <f>IFERROR(VLOOKUP(M376,[1]DAY!$A$2:$E$3000,5,0),0)</f>
        <v/>
      </c>
      <c r="N131" s="56" t="str">
        <f>IFERROR(VLOOKUP(N376,[1]DAY!$A$2:$E$3000,5,0),0)</f>
        <v/>
      </c>
      <c r="O131" s="56" t="str">
        <f>IFERROR(VLOOKUP(O376,[1]DAY!$A$2:$E$3000,5,0),0)</f>
        <v/>
      </c>
      <c r="P131" s="56" t="str">
        <f>IFERROR(VLOOKUP(P376,[1]DAY!$A$2:$E$3000,5,0),0)</f>
        <v/>
      </c>
      <c r="Q131" s="56" t="str">
        <f>IFERROR(VLOOKUP(Q376,[1]DAY!$A$2:$E$3000,5,0),0)</f>
        <v/>
      </c>
      <c r="R131" s="56" t="str">
        <f>IFERROR(VLOOKUP(R376,[1]DAY!$A$2:$E$3000,5,0),0)</f>
        <v/>
      </c>
      <c r="S131" s="56" t="str">
        <f>IFERROR(VLOOKUP(S376,[1]DAY!$A$2:$E$3000,5,0),0)</f>
        <v/>
      </c>
      <c r="T131" s="56" t="str">
        <f>IFERROR(VLOOKUP(T376,[1]DAY!$A$2:$E$3000,5,0),0)</f>
        <v/>
      </c>
      <c r="U131" s="56" t="str">
        <f>IFERROR(VLOOKUP(U376,[1]DAY!$A$2:$E$3000,5,0),0)</f>
        <v/>
      </c>
      <c r="V131" s="56" t="str">
        <f>IFERROR(VLOOKUP(V376,[1]DAY!$A$2:$E$3000,5,0),0)</f>
        <v/>
      </c>
      <c r="W131" s="56" t="str">
        <f>IFERROR(VLOOKUP(W376,[1]DAY!$A$2:$E$3000,5,0),0)</f>
        <v/>
      </c>
      <c r="X131" s="56" t="str">
        <f>IFERROR(VLOOKUP(X376,[1]DAY!$A$2:$E$3000,5,0),0)</f>
        <v>文化の日</v>
      </c>
      <c r="Y131" s="56" t="str">
        <f>IFERROR(VLOOKUP(Y376,[1]DAY!$A$2:$E$3000,5,0),0)</f>
        <v>振替休日</v>
      </c>
      <c r="Z131" s="56" t="str">
        <f>IFERROR(VLOOKUP(Z376,[1]DAY!$A$2:$E$3000,5,0),0)</f>
        <v/>
      </c>
      <c r="AA131" s="56" t="str">
        <f>IFERROR(VLOOKUP(AA376,[1]DAY!$A$2:$E$3000,5,0),0)</f>
        <v/>
      </c>
      <c r="AB131" s="56" t="str">
        <f>IFERROR(VLOOKUP(AB376,[1]DAY!$A$2:$E$3000,5,0),0)</f>
        <v/>
      </c>
      <c r="AC131" s="56" t="str">
        <f>IFERROR(VLOOKUP(AC376,[1]DAY!$A$2:$E$3000,5,0),0)</f>
        <v/>
      </c>
      <c r="AD131" s="56" t="str">
        <f>IFERROR(VLOOKUP(AD376,[1]DAY!$A$2:$E$3000,5,0),0)</f>
        <v/>
      </c>
      <c r="AE131" s="56" t="str">
        <f>IFERROR(VLOOKUP(AE376,[1]DAY!$A$2:$E$3000,5,0),0)</f>
        <v/>
      </c>
      <c r="AF131" s="146"/>
      <c r="AG131" s="165"/>
      <c r="AH131" s="369"/>
      <c r="AI131" s="380"/>
      <c r="AJ131" s="165"/>
      <c r="AK131" s="181"/>
      <c r="AN131" s="214"/>
      <c r="AO131" s="214"/>
      <c r="AR131" s="60">
        <f>IFERROR(VLOOKUP(AR377,[1]DAY!$A$2:$E$744,4,0),0)</f>
        <v>0</v>
      </c>
    </row>
    <row r="132" spans="1:53" ht="27.75" customHeight="1">
      <c r="A132" s="15"/>
      <c r="B132" s="237" t="str">
        <f>$B$20</f>
        <v>作業員A</v>
      </c>
      <c r="C132" s="36" t="s">
        <v>49</v>
      </c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147">
        <f>IF(COUNT(D132:AE132)=0,+(COUNTIF(D132:AE132,"作業"))+(COUNTIF(D132:AE132,"休日")),"")</f>
        <v>0</v>
      </c>
      <c r="AG132" s="166">
        <f>IF(+COUNT(D132:AE132)=0,(COUNTIF(D132:AE132,"休日")),"")</f>
        <v>0</v>
      </c>
      <c r="AH132" s="370">
        <f>IFERROR(IF(COUNTA(D132:AE132)=0,0,IF(COUNTA(D132:AE132)&lt;28,$G$359,IF(AN133&gt;0.284,$G$357,$G$358))),0)</f>
        <v>0</v>
      </c>
      <c r="AI132" s="381">
        <f>IF(COUNT(D133:AE133)=0,+(COUNTIF(D133:AE133,"作業"))+(COUNTIF(D133:AE133,"休日")),"")</f>
        <v>0</v>
      </c>
      <c r="AJ132" s="166">
        <f>IF(COUNT(D133:AE133)=0,(COUNTIF(D133:AE133,"休日")),"")</f>
        <v>0</v>
      </c>
      <c r="AK132" s="182">
        <f>IFERROR(IF(COUNTA(D133:AE133)=0,0,IF(COUNTA(D133:AE133)&lt;28,$G$359,IF(AO133&gt;0.284,$G$355,$G$356))),0)</f>
        <v>0</v>
      </c>
      <c r="AM132" s="6"/>
      <c r="AN132" s="218"/>
      <c r="AO132" s="218"/>
      <c r="AP132" s="6"/>
      <c r="AQ132" s="6"/>
      <c r="AR132" s="135">
        <f>IFERROR(VLOOKUP(AR480,[1]DAY!$A$2:$E$744,5,0),0)</f>
        <v>0</v>
      </c>
      <c r="AS132" s="6"/>
      <c r="AT132" s="6"/>
      <c r="AU132" s="6"/>
      <c r="AV132" s="6"/>
      <c r="AW132" s="6"/>
      <c r="AX132" s="6"/>
      <c r="AY132" s="6"/>
      <c r="AZ132" s="6"/>
      <c r="BA132" s="6"/>
    </row>
    <row r="133" spans="1:53" ht="27.75" customHeight="1">
      <c r="A133" s="15"/>
      <c r="B133" s="238"/>
      <c r="C133" s="248" t="s">
        <v>51</v>
      </c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  <c r="P133" s="262"/>
      <c r="Q133" s="262"/>
      <c r="R133" s="262"/>
      <c r="S133" s="262"/>
      <c r="T133" s="262"/>
      <c r="U133" s="262"/>
      <c r="V133" s="262"/>
      <c r="W133" s="262"/>
      <c r="X133" s="262"/>
      <c r="Y133" s="262"/>
      <c r="Z133" s="262"/>
      <c r="AA133" s="262"/>
      <c r="AB133" s="262"/>
      <c r="AC133" s="262"/>
      <c r="AD133" s="262"/>
      <c r="AE133" s="262"/>
      <c r="AF133" s="355">
        <f>IFERROR(AN133,0)</f>
        <v>0</v>
      </c>
      <c r="AG133" s="361"/>
      <c r="AH133" s="371"/>
      <c r="AI133" s="382">
        <f>IFERROR(AO133,0)</f>
        <v>0</v>
      </c>
      <c r="AJ133" s="361"/>
      <c r="AK133" s="396"/>
      <c r="AN133" s="217" t="e">
        <f>ROUND(AG132/AF132,3)</f>
        <v>#DIV/0!</v>
      </c>
      <c r="AO133" s="220" t="e">
        <f>ROUND(AJ132/AI132,3)</f>
        <v>#DIV/0!</v>
      </c>
      <c r="AR133" s="223">
        <f>IFERROR(VLOOKUP(AR480,[1]DAY!$A$2:$E$744,6,0),0)</f>
        <v>0</v>
      </c>
    </row>
    <row r="134" spans="1:53" ht="27.75" customHeight="1">
      <c r="A134" s="15"/>
      <c r="B134" s="237" t="str">
        <f>$B$22</f>
        <v>作業員B</v>
      </c>
      <c r="C134" s="36" t="s">
        <v>49</v>
      </c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147">
        <f>IF(COUNT(D134:AE134)=0,+(COUNTIF(D134:AE134,"作業"))+(COUNTIF(D134:AE134,"休日")),"")</f>
        <v>0</v>
      </c>
      <c r="AG134" s="166">
        <f>IF(+COUNT(D134:AE134)=0,(COUNTIF(D134:AE134,"休日")),"")</f>
        <v>0</v>
      </c>
      <c r="AH134" s="370">
        <f>IFERROR(IF(COUNTA(D134:AE134)=0,0,IF(COUNTA(D134:AE134)&lt;28,$G$359,IF(AN135&gt;0.284,$G$357,$G$358))),0)</f>
        <v>0</v>
      </c>
      <c r="AI134" s="381">
        <f>IF(COUNT(D135:AE135)=0,+(COUNTIF(D135:AE135,"作業"))+(COUNTIF(D135:AE135,"休日")),"")</f>
        <v>0</v>
      </c>
      <c r="AJ134" s="166">
        <f>IF(COUNT(D135:AE135)=0,(COUNTIF(D135:AE135,"休日")),"")</f>
        <v>0</v>
      </c>
      <c r="AK134" s="182">
        <f>IFERROR(IF(COUNTA(D135:AE135)=0,0,IF(COUNTA(D135:AE135)&lt;28,$G$359,IF(AO135&gt;0.284,$G$355,$G$356))),0)</f>
        <v>0</v>
      </c>
      <c r="AM134" s="6"/>
      <c r="AN134" s="218"/>
      <c r="AO134" s="218"/>
      <c r="AP134" s="6"/>
      <c r="AQ134" s="6"/>
      <c r="AR134" s="135">
        <f>IFERROR(VLOOKUP(AR476,[1]DAY!$A$2:$E$744,5,0),0)</f>
        <v>0</v>
      </c>
      <c r="AS134" s="6"/>
      <c r="AT134" s="6"/>
      <c r="AU134" s="6"/>
      <c r="AV134" s="6"/>
      <c r="AW134" s="6"/>
      <c r="AX134" s="6"/>
      <c r="AY134" s="6"/>
      <c r="AZ134" s="6"/>
      <c r="BA134" s="6"/>
    </row>
    <row r="135" spans="1:53" ht="27.75" customHeight="1">
      <c r="A135" s="15"/>
      <c r="B135" s="238"/>
      <c r="C135" s="248" t="s">
        <v>51</v>
      </c>
      <c r="D135" s="262"/>
      <c r="E135" s="262"/>
      <c r="F135" s="262"/>
      <c r="G135" s="262"/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2"/>
      <c r="U135" s="262"/>
      <c r="V135" s="262"/>
      <c r="W135" s="262"/>
      <c r="X135" s="262"/>
      <c r="Y135" s="262"/>
      <c r="Z135" s="262"/>
      <c r="AA135" s="262"/>
      <c r="AB135" s="262"/>
      <c r="AC135" s="262"/>
      <c r="AD135" s="262"/>
      <c r="AE135" s="262"/>
      <c r="AF135" s="355">
        <f>IFERROR(AN135,0)</f>
        <v>0</v>
      </c>
      <c r="AG135" s="361"/>
      <c r="AH135" s="371"/>
      <c r="AI135" s="382">
        <f>IFERROR(AO135,0)</f>
        <v>0</v>
      </c>
      <c r="AJ135" s="361"/>
      <c r="AK135" s="396"/>
      <c r="AN135" s="217" t="e">
        <f>ROUND(AG134/AF134,3)</f>
        <v>#DIV/0!</v>
      </c>
      <c r="AO135" s="220" t="e">
        <f>ROUND(AJ134/AI134,3)</f>
        <v>#DIV/0!</v>
      </c>
      <c r="AR135" s="223">
        <f>IFERROR(VLOOKUP(AR476,[1]DAY!$A$2:$E$744,6,0),0)</f>
        <v>0</v>
      </c>
    </row>
    <row r="136" spans="1:53" ht="27.75" customHeight="1">
      <c r="A136" s="15"/>
      <c r="B136" s="237" t="str">
        <f>$B$24</f>
        <v>作業員C</v>
      </c>
      <c r="C136" s="36" t="s">
        <v>49</v>
      </c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147">
        <f>IF(COUNT(D136:AE136)=0,+(COUNTIF(D136:AE136,"作業"))+(COUNTIF(D136:AE136,"休日")),"")</f>
        <v>0</v>
      </c>
      <c r="AG136" s="166">
        <f>IF(+COUNT(D136:AE136)=0,(COUNTIF(D136:AE136,"休日")),"")</f>
        <v>0</v>
      </c>
      <c r="AH136" s="370">
        <f>IFERROR(IF(COUNTA(D136:AE136)=0,0,IF(COUNTA(D136:AE136)&lt;28,$G$359,IF(AN137&gt;0.284,$G$357,$G$358))),0)</f>
        <v>0</v>
      </c>
      <c r="AI136" s="381">
        <f>IF(COUNT(D137:AE137)=0,+(COUNTIF(D137:AE137,"作業"))+(COUNTIF(D137:AE137,"休日")),"")</f>
        <v>0</v>
      </c>
      <c r="AJ136" s="166">
        <f>IF(COUNT(D137:AE137)=0,(COUNTIF(D137:AE137,"休日")),"")</f>
        <v>0</v>
      </c>
      <c r="AK136" s="182">
        <f>IFERROR(IF(COUNTA(D137:AE137)=0,0,IF(COUNTA(D137:AE137)&lt;28,$G$359,IF(AO137&gt;0.284,$G$355,$G$356))),0)</f>
        <v>0</v>
      </c>
      <c r="AM136" s="6"/>
      <c r="AN136" s="218"/>
      <c r="AO136" s="218"/>
      <c r="AP136" s="6"/>
      <c r="AQ136" s="6"/>
      <c r="AR136" s="135">
        <f>IFERROR(VLOOKUP(AR478,[1]DAY!$A$2:$E$744,5,0),0)</f>
        <v>0</v>
      </c>
      <c r="AS136" s="6"/>
      <c r="AT136" s="6"/>
      <c r="AU136" s="6"/>
      <c r="AV136" s="6"/>
      <c r="AW136" s="6"/>
      <c r="AX136" s="6"/>
      <c r="AY136" s="6"/>
      <c r="AZ136" s="6"/>
      <c r="BA136" s="6"/>
    </row>
    <row r="137" spans="1:53" ht="27.75" customHeight="1">
      <c r="A137" s="15"/>
      <c r="B137" s="238"/>
      <c r="C137" s="248" t="s">
        <v>51</v>
      </c>
      <c r="D137" s="262"/>
      <c r="E137" s="262"/>
      <c r="F137" s="262"/>
      <c r="G137" s="262"/>
      <c r="H137" s="262"/>
      <c r="I137" s="262"/>
      <c r="J137" s="262"/>
      <c r="K137" s="262"/>
      <c r="L137" s="262"/>
      <c r="M137" s="262"/>
      <c r="N137" s="262"/>
      <c r="O137" s="262"/>
      <c r="P137" s="262"/>
      <c r="Q137" s="262"/>
      <c r="R137" s="262"/>
      <c r="S137" s="262"/>
      <c r="T137" s="262"/>
      <c r="U137" s="262"/>
      <c r="V137" s="262"/>
      <c r="W137" s="262"/>
      <c r="X137" s="262"/>
      <c r="Y137" s="262"/>
      <c r="Z137" s="262"/>
      <c r="AA137" s="262"/>
      <c r="AB137" s="262"/>
      <c r="AC137" s="262"/>
      <c r="AD137" s="262"/>
      <c r="AE137" s="262"/>
      <c r="AF137" s="355">
        <f>IFERROR(AN137,0)</f>
        <v>0</v>
      </c>
      <c r="AG137" s="361"/>
      <c r="AH137" s="371"/>
      <c r="AI137" s="382">
        <f>IFERROR(AO137,0)</f>
        <v>0</v>
      </c>
      <c r="AJ137" s="361"/>
      <c r="AK137" s="396"/>
      <c r="AN137" s="217" t="e">
        <f>ROUND(AG136/AF136,3)</f>
        <v>#DIV/0!</v>
      </c>
      <c r="AO137" s="220" t="e">
        <f>ROUND(AJ136/AI136,3)</f>
        <v>#DIV/0!</v>
      </c>
      <c r="AR137" s="223">
        <f>IFERROR(VLOOKUP(AR478,[1]DAY!$A$2:$E$744,6,0),0)</f>
        <v>0</v>
      </c>
    </row>
    <row r="138" spans="1:53" ht="27.75" customHeight="1">
      <c r="A138" s="15"/>
      <c r="B138" s="237" t="str">
        <f>$B$26</f>
        <v>作業員D</v>
      </c>
      <c r="C138" s="36" t="s">
        <v>49</v>
      </c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147">
        <f>IF(COUNT(D138:AE138)=0,+(COUNTIF(D138:AE138,"作業"))+(COUNTIF(D138:AE138,"休日")),"")</f>
        <v>0</v>
      </c>
      <c r="AG138" s="166">
        <f>IF(+COUNT(D138:AE138)=0,(COUNTIF(D138:AE138,"休日")),"")</f>
        <v>0</v>
      </c>
      <c r="AH138" s="370">
        <f>IFERROR(IF(COUNTA(D138:AE138)=0,0,IF(COUNTA(D138:AE138)&lt;28,$G$359,IF(AN139&gt;0.284,$G$357,$G$358))),0)</f>
        <v>0</v>
      </c>
      <c r="AI138" s="381">
        <f>IF(COUNT(D139:AE139)=0,+(COUNTIF(D139:AE139,"作業"))+(COUNTIF(D139:AE139,"休日")),"")</f>
        <v>0</v>
      </c>
      <c r="AJ138" s="166">
        <f>IF(COUNT(D139:AE139)=0,(COUNTIF(D139:AE139,"休日")),"")</f>
        <v>0</v>
      </c>
      <c r="AK138" s="182">
        <f>IFERROR(IF(COUNTA(D139:AE139)=0,0,IF(COUNTA(D139:AE139)&lt;28,$G$359,IF(AO139&gt;0.284,$G$355,$G$356))),0)</f>
        <v>0</v>
      </c>
      <c r="AM138" s="6"/>
      <c r="AN138" s="218"/>
      <c r="AO138" s="218"/>
      <c r="AP138" s="6"/>
      <c r="AQ138" s="6"/>
      <c r="AR138" s="135">
        <f>IFERROR(VLOOKUP(AR480,[1]DAY!$A$2:$E$744,5,0),0)</f>
        <v>0</v>
      </c>
      <c r="AS138" s="6"/>
      <c r="AT138" s="6"/>
      <c r="AU138" s="6"/>
      <c r="AV138" s="6"/>
      <c r="AW138" s="6"/>
      <c r="AX138" s="6"/>
      <c r="AY138" s="6"/>
      <c r="AZ138" s="6"/>
      <c r="BA138" s="6"/>
    </row>
    <row r="139" spans="1:53" ht="27.75" customHeight="1">
      <c r="A139" s="15"/>
      <c r="B139" s="238"/>
      <c r="C139" s="248" t="s">
        <v>51</v>
      </c>
      <c r="D139" s="262"/>
      <c r="E139" s="262"/>
      <c r="F139" s="262"/>
      <c r="G139" s="262"/>
      <c r="H139" s="262"/>
      <c r="I139" s="262"/>
      <c r="J139" s="262"/>
      <c r="K139" s="262"/>
      <c r="L139" s="262"/>
      <c r="M139" s="262"/>
      <c r="N139" s="262"/>
      <c r="O139" s="262"/>
      <c r="P139" s="262"/>
      <c r="Q139" s="262"/>
      <c r="R139" s="262"/>
      <c r="S139" s="262"/>
      <c r="T139" s="262"/>
      <c r="U139" s="262"/>
      <c r="V139" s="262"/>
      <c r="W139" s="262"/>
      <c r="X139" s="262"/>
      <c r="Y139" s="262"/>
      <c r="Z139" s="262"/>
      <c r="AA139" s="262"/>
      <c r="AB139" s="262"/>
      <c r="AC139" s="262"/>
      <c r="AD139" s="262"/>
      <c r="AE139" s="262"/>
      <c r="AF139" s="355">
        <f>IFERROR(AN139,0)</f>
        <v>0</v>
      </c>
      <c r="AG139" s="361"/>
      <c r="AH139" s="371"/>
      <c r="AI139" s="382">
        <f>IFERROR(AO139,0)</f>
        <v>0</v>
      </c>
      <c r="AJ139" s="361"/>
      <c r="AK139" s="396"/>
      <c r="AN139" s="217" t="e">
        <f>ROUND(AG138/AF138,3)</f>
        <v>#DIV/0!</v>
      </c>
      <c r="AO139" s="220" t="e">
        <f>ROUND(AJ138/AI138,3)</f>
        <v>#DIV/0!</v>
      </c>
      <c r="AR139" s="223">
        <f>IFERROR(VLOOKUP(AR480,[1]DAY!$A$2:$E$744,6,0),0)</f>
        <v>0</v>
      </c>
    </row>
    <row r="140" spans="1:53" ht="27.75" customHeight="1">
      <c r="A140" s="15"/>
      <c r="B140" s="237" t="str">
        <f>$B$28</f>
        <v>作業員E</v>
      </c>
      <c r="C140" s="36" t="s">
        <v>49</v>
      </c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147">
        <f>IF(COUNT(D140:AE140)=0,+(COUNTIF(D140:AE140,"作業"))+(COUNTIF(D140:AE140,"休日")),"")</f>
        <v>0</v>
      </c>
      <c r="AG140" s="166">
        <f>IF(+COUNT(D140:AE140)=0,(COUNTIF(D140:AE140,"休日")),"")</f>
        <v>0</v>
      </c>
      <c r="AH140" s="370">
        <f>IFERROR(IF(COUNTA(D140:AE140)=0,0,IF(COUNTA(D140:AE140)&lt;28,$G$359,IF(AN141&gt;0.284,$G$357,$G$358))),0)</f>
        <v>0</v>
      </c>
      <c r="AI140" s="381">
        <f>IF(COUNT(D141:AE141)=0,+(COUNTIF(D141:AE141,"作業"))+(COUNTIF(D141:AE141,"休日")),"")</f>
        <v>0</v>
      </c>
      <c r="AJ140" s="166">
        <f>IF(COUNT(D141:AE141)=0,(COUNTIF(D141:AE141,"休日")),"")</f>
        <v>0</v>
      </c>
      <c r="AK140" s="182">
        <f>IFERROR(IF(COUNTA(D141:AE141)=0,0,IF(COUNTA(D141:AE141)&lt;28,$G$359,IF(AO141&gt;0.284,$G$355,$G$356))),0)</f>
        <v>0</v>
      </c>
      <c r="AM140" s="6"/>
      <c r="AN140" s="218"/>
      <c r="AO140" s="218"/>
      <c r="AP140" s="6"/>
      <c r="AQ140" s="6"/>
      <c r="AR140" s="135">
        <f>IFERROR(VLOOKUP(AR482,[1]DAY!$A$2:$E$744,5,0),0)</f>
        <v>0</v>
      </c>
      <c r="AS140" s="6"/>
      <c r="AT140" s="6"/>
      <c r="AU140" s="6"/>
      <c r="AV140" s="6"/>
      <c r="AW140" s="6"/>
      <c r="AX140" s="6"/>
      <c r="AY140" s="6"/>
      <c r="AZ140" s="6"/>
      <c r="BA140" s="6"/>
    </row>
    <row r="141" spans="1:53" ht="27.75" customHeight="1">
      <c r="A141" s="15"/>
      <c r="B141" s="238"/>
      <c r="C141" s="248" t="s">
        <v>51</v>
      </c>
      <c r="D141" s="262"/>
      <c r="E141" s="262"/>
      <c r="F141" s="262"/>
      <c r="G141" s="262"/>
      <c r="H141" s="262"/>
      <c r="I141" s="262"/>
      <c r="J141" s="262"/>
      <c r="K141" s="262"/>
      <c r="L141" s="262"/>
      <c r="M141" s="262"/>
      <c r="N141" s="262"/>
      <c r="O141" s="262"/>
      <c r="P141" s="262"/>
      <c r="Q141" s="262"/>
      <c r="R141" s="262"/>
      <c r="S141" s="262"/>
      <c r="T141" s="262"/>
      <c r="U141" s="262"/>
      <c r="V141" s="262"/>
      <c r="W141" s="262"/>
      <c r="X141" s="262"/>
      <c r="Y141" s="262"/>
      <c r="Z141" s="262"/>
      <c r="AA141" s="262"/>
      <c r="AB141" s="262"/>
      <c r="AC141" s="262"/>
      <c r="AD141" s="262"/>
      <c r="AE141" s="262"/>
      <c r="AF141" s="355">
        <f>IFERROR(AN141,0)</f>
        <v>0</v>
      </c>
      <c r="AG141" s="361"/>
      <c r="AH141" s="371"/>
      <c r="AI141" s="382">
        <f>IFERROR(AO141,0)</f>
        <v>0</v>
      </c>
      <c r="AJ141" s="361"/>
      <c r="AK141" s="396"/>
      <c r="AN141" s="217" t="e">
        <f>ROUND(AG140/AF140,3)</f>
        <v>#DIV/0!</v>
      </c>
      <c r="AO141" s="220" t="e">
        <f>ROUND(AJ140/AI140,3)</f>
        <v>#DIV/0!</v>
      </c>
      <c r="AR141" s="223">
        <f>IFERROR(VLOOKUP(AR482,[1]DAY!$A$2:$E$744,6,0),0)</f>
        <v>0</v>
      </c>
    </row>
    <row r="142" spans="1:53" ht="27.75" customHeight="1">
      <c r="A142" s="15"/>
      <c r="B142" s="237" t="str">
        <f>$B$30</f>
        <v>作業員F</v>
      </c>
      <c r="C142" s="36" t="s">
        <v>49</v>
      </c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147">
        <f>IF(COUNT(D142:AE142)=0,+(COUNTIF(D142:AE142,"作業"))+(COUNTIF(D142:AE142,"休日")),"")</f>
        <v>0</v>
      </c>
      <c r="AG142" s="166">
        <f>IF(+COUNT(D142:AE142)=0,(COUNTIF(D142:AE142,"休日")),"")</f>
        <v>0</v>
      </c>
      <c r="AH142" s="370">
        <f>IFERROR(IF(COUNTA(D142:AE142)=0,0,IF(COUNTA(D142:AE142)&lt;28,$G$359,IF(AN143&gt;0.284,$G$357,$G$358))),0)</f>
        <v>0</v>
      </c>
      <c r="AI142" s="381">
        <f>IF(COUNT(D143:AE143)=0,+(COUNTIF(D143:AE143,"作業"))+(COUNTIF(D143:AE143,"休日")),"")</f>
        <v>0</v>
      </c>
      <c r="AJ142" s="166">
        <f>IF(COUNT(D143:AE143)=0,(COUNTIF(D143:AE143,"休日")),"")</f>
        <v>0</v>
      </c>
      <c r="AK142" s="182">
        <f>IFERROR(IF(COUNTA(D143:AE143)=0,0,IF(COUNTA(D143:AE143)&lt;28,$G$359,IF(AO143&gt;0.284,$G$355,$G$356))),0)</f>
        <v>0</v>
      </c>
      <c r="AM142" s="6"/>
      <c r="AN142" s="218"/>
      <c r="AO142" s="218"/>
      <c r="AR142" s="135">
        <f>IFERROR(VLOOKUP(AR377,[1]DAY!$A$2:$E$744,5,0),0)</f>
        <v>0</v>
      </c>
    </row>
    <row r="143" spans="1:53" ht="27.75" customHeight="1">
      <c r="A143" s="16"/>
      <c r="B143" s="238"/>
      <c r="C143" s="37" t="s">
        <v>51</v>
      </c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148">
        <f>IFERROR(AN143,0)</f>
        <v>0</v>
      </c>
      <c r="AG143" s="167"/>
      <c r="AH143" s="374"/>
      <c r="AI143" s="384">
        <f>IFERROR(AO143,0)</f>
        <v>0</v>
      </c>
      <c r="AJ143" s="167"/>
      <c r="AK143" s="183"/>
      <c r="AN143" s="217" t="e">
        <f>ROUND(AG142/AF142,3)</f>
        <v>#DIV/0!</v>
      </c>
      <c r="AO143" s="220" t="e">
        <f>ROUND(AJ142/AI142,3)</f>
        <v>#DIV/0!</v>
      </c>
      <c r="AR143" s="223">
        <f>IFERROR(VLOOKUP(AR377,[1]DAY!$A$2:$E$744,6,0),0)</f>
        <v>0</v>
      </c>
    </row>
    <row r="144" spans="1:53" ht="27.75" customHeight="1">
      <c r="A144" s="14" t="s">
        <v>26</v>
      </c>
      <c r="B144" s="233" t="s">
        <v>31</v>
      </c>
      <c r="C144" s="244"/>
      <c r="D144" s="265">
        <f>IFERROR(VLOOKUP(D377,[1]DAY!$A$2:$E$3000,2,0),0)</f>
        <v>11</v>
      </c>
      <c r="E144" s="265">
        <f>IFERROR(VLOOKUP(E377,[1]DAY!$A$2:$E$744,2,0),0)</f>
        <v>11</v>
      </c>
      <c r="F144" s="265">
        <f>IFERROR(VLOOKUP(F377,[1]DAY!$A$2:$E$744,2,0),0)</f>
        <v>11</v>
      </c>
      <c r="G144" s="265">
        <f>IFERROR(VLOOKUP(G377,[1]DAY!$A$2:$E$744,2,0),0)</f>
        <v>11</v>
      </c>
      <c r="H144" s="265">
        <f>IFERROR(VLOOKUP(H377,[1]DAY!$A$2:$E$744,2,0),0)</f>
        <v>11</v>
      </c>
      <c r="I144" s="265">
        <f>IFERROR(VLOOKUP(I377,[1]DAY!$A$2:$E$744,2,0),0)</f>
        <v>11</v>
      </c>
      <c r="J144" s="265">
        <f>IFERROR(VLOOKUP(J377,[1]DAY!$A$2:$E$744,2,0),0)</f>
        <v>11</v>
      </c>
      <c r="K144" s="265">
        <f>IFERROR(VLOOKUP(K377,[1]DAY!$A$2:$E$744,2,0),0)</f>
        <v>11</v>
      </c>
      <c r="L144" s="265">
        <f>IFERROR(VLOOKUP(L377,[1]DAY!$A$2:$E$744,2,0),0)</f>
        <v>11</v>
      </c>
      <c r="M144" s="265">
        <f>IFERROR(VLOOKUP(M377,[1]DAY!$A$2:$E$744,2,0),0)</f>
        <v>11</v>
      </c>
      <c r="N144" s="265">
        <f>IFERROR(VLOOKUP(N377,[1]DAY!$A$2:$E$744,2,0),0)</f>
        <v>11</v>
      </c>
      <c r="O144" s="265">
        <f>IFERROR(VLOOKUP(O377,[1]DAY!$A$2:$E$744,2,0),0)</f>
        <v>11</v>
      </c>
      <c r="P144" s="265">
        <f>IFERROR(VLOOKUP(P377,[1]DAY!$A$2:$E$744,2,0),0)</f>
        <v>11</v>
      </c>
      <c r="Q144" s="265">
        <f>IFERROR(VLOOKUP(Q377,[1]DAY!$A$2:$E$744,2,0),0)</f>
        <v>11</v>
      </c>
      <c r="R144" s="265">
        <f>IFERROR(VLOOKUP(R377,[1]DAY!$A$2:$E$744,2,0),0)</f>
        <v>11</v>
      </c>
      <c r="S144" s="265">
        <f>IFERROR(VLOOKUP(S377,[1]DAY!$A$2:$E$744,2,0),0)</f>
        <v>11</v>
      </c>
      <c r="T144" s="265">
        <f>IFERROR(VLOOKUP(T377,[1]DAY!$A$2:$E$744,2,0),0)</f>
        <v>11</v>
      </c>
      <c r="U144" s="265">
        <f>IFERROR(VLOOKUP(U377,[1]DAY!$A$2:$E$744,2,0),0)</f>
        <v>11</v>
      </c>
      <c r="V144" s="265">
        <f>IFERROR(VLOOKUP(V377,[1]DAY!$A$2:$E$744,2,0),0)</f>
        <v>11</v>
      </c>
      <c r="W144" s="265">
        <f>IFERROR(VLOOKUP(W377,[1]DAY!$A$2:$E$744,2,0),0)</f>
        <v>11</v>
      </c>
      <c r="X144" s="265">
        <f>IFERROR(VLOOKUP(X377,[1]DAY!$A$2:$E$744,2,0),0)</f>
        <v>12</v>
      </c>
      <c r="Y144" s="265">
        <f>IFERROR(VLOOKUP(Y377,[1]DAY!$A$2:$E$744,2,0),0)</f>
        <v>12</v>
      </c>
      <c r="Z144" s="265">
        <f>IFERROR(VLOOKUP(Z377,[1]DAY!$A$2:$E$744,2,0),0)</f>
        <v>12</v>
      </c>
      <c r="AA144" s="265">
        <f>IFERROR(VLOOKUP(AA377,[1]DAY!$A$2:$E$744,2,0),0)</f>
        <v>12</v>
      </c>
      <c r="AB144" s="265">
        <f>IFERROR(VLOOKUP(AB377,[1]DAY!$A$2:$E$744,2,0),0)</f>
        <v>12</v>
      </c>
      <c r="AC144" s="265">
        <f>IFERROR(VLOOKUP(AC377,[1]DAY!$A$2:$E$744,2,0),0)</f>
        <v>12</v>
      </c>
      <c r="AD144" s="265">
        <f>IFERROR(VLOOKUP(AD377,[1]DAY!$A$2:$E$744,2,0),0)</f>
        <v>12</v>
      </c>
      <c r="AE144" s="265">
        <f>IFERROR(VLOOKUP(AE377,[1]DAY!$A$2:$E$744,2,0),0)</f>
        <v>12</v>
      </c>
      <c r="AF144" s="149" t="s">
        <v>68</v>
      </c>
      <c r="AG144" s="168" t="s">
        <v>77</v>
      </c>
      <c r="AH144" s="368" t="s">
        <v>79</v>
      </c>
      <c r="AI144" s="379" t="s">
        <v>68</v>
      </c>
      <c r="AJ144" s="164" t="s">
        <v>80</v>
      </c>
      <c r="AK144" s="180" t="s">
        <v>79</v>
      </c>
      <c r="AL144" s="6"/>
      <c r="AN144" s="218"/>
      <c r="AO144" s="218"/>
      <c r="AR144" s="224">
        <f>IFERROR(VLOOKUP(AR377,[1]DAY!$A$2:$E$744,7,0),0)</f>
        <v>0</v>
      </c>
    </row>
    <row r="145" spans="1:53" ht="27.75" customHeight="1">
      <c r="A145" s="15"/>
      <c r="B145" s="234" t="s">
        <v>45</v>
      </c>
      <c r="C145" s="245"/>
      <c r="D145" s="54">
        <f>IFERROR(VLOOKUP(D377,[1]DAY!$A$2:$E$3000,3,0),0)</f>
        <v>11</v>
      </c>
      <c r="E145" s="54">
        <f>IFERROR(VLOOKUP(E377,[1]DAY!$A$2:$E$744,3,0),0)</f>
        <v>12</v>
      </c>
      <c r="F145" s="54">
        <f>IFERROR(VLOOKUP(F377,[1]DAY!$A$2:$E$744,3,0),0)</f>
        <v>13</v>
      </c>
      <c r="G145" s="54">
        <f>IFERROR(VLOOKUP(G377,[1]DAY!$A$2:$E$744,3,0),0)</f>
        <v>14</v>
      </c>
      <c r="H145" s="54">
        <f>IFERROR(VLOOKUP(H377,[1]DAY!$A$2:$E$744,3,0),0)</f>
        <v>15</v>
      </c>
      <c r="I145" s="54">
        <f>IFERROR(VLOOKUP(I377,[1]DAY!$A$2:$E$744,3,0),0)</f>
        <v>16</v>
      </c>
      <c r="J145" s="54">
        <f>IFERROR(VLOOKUP(J377,[1]DAY!$A$2:$E$744,3,0),0)</f>
        <v>17</v>
      </c>
      <c r="K145" s="54">
        <f>IFERROR(VLOOKUP(K377,[1]DAY!$A$2:$E$744,3,0),0)</f>
        <v>18</v>
      </c>
      <c r="L145" s="54">
        <f>IFERROR(VLOOKUP(L377,[1]DAY!$A$2:$E$744,3,0),0)</f>
        <v>19</v>
      </c>
      <c r="M145" s="54">
        <f>IFERROR(VLOOKUP(M377,[1]DAY!$A$2:$E$744,3,0),0)</f>
        <v>20</v>
      </c>
      <c r="N145" s="54">
        <f>IFERROR(VLOOKUP(N377,[1]DAY!$A$2:$E$744,3,0),0)</f>
        <v>21</v>
      </c>
      <c r="O145" s="54">
        <f>IFERROR(VLOOKUP(O377,[1]DAY!$A$2:$E$744,3,0),0)</f>
        <v>22</v>
      </c>
      <c r="P145" s="54">
        <f>IFERROR(VLOOKUP(P377,[1]DAY!$A$2:$E$744,3,0),0)</f>
        <v>23</v>
      </c>
      <c r="Q145" s="54">
        <f>IFERROR(VLOOKUP(Q377,[1]DAY!$A$2:$E$744,3,0),0)</f>
        <v>24</v>
      </c>
      <c r="R145" s="54">
        <f>IFERROR(VLOOKUP(R377,[1]DAY!$A$2:$E$744,3,0),0)</f>
        <v>25</v>
      </c>
      <c r="S145" s="54">
        <f>IFERROR(VLOOKUP(S377,[1]DAY!$A$2:$E$744,3,0),0)</f>
        <v>26</v>
      </c>
      <c r="T145" s="54">
        <f>IFERROR(VLOOKUP(T377,[1]DAY!$A$2:$E$744,3,0),0)</f>
        <v>27</v>
      </c>
      <c r="U145" s="54">
        <f>IFERROR(VLOOKUP(U377,[1]DAY!$A$2:$E$744,3,0),0)</f>
        <v>28</v>
      </c>
      <c r="V145" s="54">
        <f>IFERROR(VLOOKUP(V377,[1]DAY!$A$2:$E$744,3,0),0)</f>
        <v>29</v>
      </c>
      <c r="W145" s="54">
        <f>IFERROR(VLOOKUP(W377,[1]DAY!$A$2:$E$744,3,0),0)</f>
        <v>30</v>
      </c>
      <c r="X145" s="54">
        <f>IFERROR(VLOOKUP(X377,[1]DAY!$A$2:$E$744,3,0),0)</f>
        <v>1</v>
      </c>
      <c r="Y145" s="54">
        <f>IFERROR(VLOOKUP(Y377,[1]DAY!$A$2:$E$744,3,0),0)</f>
        <v>2</v>
      </c>
      <c r="Z145" s="54">
        <f>IFERROR(VLOOKUP(Z377,[1]DAY!$A$2:$E$744,3,0),0)</f>
        <v>3</v>
      </c>
      <c r="AA145" s="54">
        <f>IFERROR(VLOOKUP(AA377,[1]DAY!$A$2:$E$744,3,0),0)</f>
        <v>4</v>
      </c>
      <c r="AB145" s="54">
        <f>IFERROR(VLOOKUP(AB377,[1]DAY!$A$2:$E$744,3,0),0)</f>
        <v>5</v>
      </c>
      <c r="AC145" s="54">
        <f>IFERROR(VLOOKUP(AC377,[1]DAY!$A$2:$E$744,3,0),0)</f>
        <v>6</v>
      </c>
      <c r="AD145" s="54">
        <f>IFERROR(VLOOKUP(AD377,[1]DAY!$A$2:$E$744,3,0),0)</f>
        <v>7</v>
      </c>
      <c r="AE145" s="134">
        <f>IFERROR(VLOOKUP(AE377,[1]DAY!$A$2:$E$744,3,0),0)</f>
        <v>8</v>
      </c>
      <c r="AF145" s="146"/>
      <c r="AG145" s="165"/>
      <c r="AH145" s="368"/>
      <c r="AI145" s="380"/>
      <c r="AJ145" s="165"/>
      <c r="AK145" s="180"/>
      <c r="AN145" s="218"/>
      <c r="AO145" s="218"/>
      <c r="AR145" s="225">
        <f>IFERROR(VLOOKUP(AR378,[1]DAY!$A$2:$E$744,2,0),0)</f>
        <v>0</v>
      </c>
    </row>
    <row r="146" spans="1:53" ht="27.75" customHeight="1">
      <c r="A146" s="15"/>
      <c r="B146" s="235" t="s">
        <v>46</v>
      </c>
      <c r="C146" s="246"/>
      <c r="D146" s="55" t="str">
        <f>IFERROR(VLOOKUP(D377,[1]DAY!$A$2:$E$3000,4,0),0)</f>
        <v>月</v>
      </c>
      <c r="E146" s="55" t="str">
        <f>IFERROR(VLOOKUP(E377,[1]DAY!$A$2:$E$3000,4,0),0)</f>
        <v>火</v>
      </c>
      <c r="F146" s="55" t="str">
        <f>IFERROR(VLOOKUP(F377,[1]DAY!$A$2:$E$3000,4,0),0)</f>
        <v>水</v>
      </c>
      <c r="G146" s="55" t="str">
        <f>IFERROR(VLOOKUP(G377,[1]DAY!$A$2:$E$3000,4,0),0)</f>
        <v>木</v>
      </c>
      <c r="H146" s="55" t="str">
        <f>IFERROR(VLOOKUP(H377,[1]DAY!$A$2:$E$3000,4,0),0)</f>
        <v>金</v>
      </c>
      <c r="I146" s="55" t="str">
        <f>IFERROR(VLOOKUP(I377,[1]DAY!$A$2:$E$3000,4,0),0)</f>
        <v>土</v>
      </c>
      <c r="J146" s="55" t="str">
        <f>IFERROR(VLOOKUP(J377,[1]DAY!$A$2:$E$3000,4,0),0)</f>
        <v>日</v>
      </c>
      <c r="K146" s="55" t="str">
        <f>IFERROR(VLOOKUP(K377,[1]DAY!$A$2:$E$3000,4,0),0)</f>
        <v>月</v>
      </c>
      <c r="L146" s="55" t="str">
        <f>IFERROR(VLOOKUP(L377,[1]DAY!$A$2:$E$3000,4,0),0)</f>
        <v>火</v>
      </c>
      <c r="M146" s="55" t="str">
        <f>IFERROR(VLOOKUP(M377,[1]DAY!$A$2:$E$3000,4,0),0)</f>
        <v>水</v>
      </c>
      <c r="N146" s="55" t="str">
        <f>IFERROR(VLOOKUP(N377,[1]DAY!$A$2:$E$3000,4,0),0)</f>
        <v>木</v>
      </c>
      <c r="O146" s="55" t="str">
        <f>IFERROR(VLOOKUP(O377,[1]DAY!$A$2:$E$3000,4,0),0)</f>
        <v>金</v>
      </c>
      <c r="P146" s="55" t="str">
        <f>IFERROR(VLOOKUP(P377,[1]DAY!$A$2:$E$3000,4,0),0)</f>
        <v>土</v>
      </c>
      <c r="Q146" s="55" t="str">
        <f>IFERROR(VLOOKUP(Q377,[1]DAY!$A$2:$E$3000,4,0),0)</f>
        <v>日</v>
      </c>
      <c r="R146" s="55" t="str">
        <f>IFERROR(VLOOKUP(R377,[1]DAY!$A$2:$E$3000,4,0),0)</f>
        <v>月</v>
      </c>
      <c r="S146" s="55" t="str">
        <f>IFERROR(VLOOKUP(S377,[1]DAY!$A$2:$E$3000,4,0),0)</f>
        <v>火</v>
      </c>
      <c r="T146" s="55" t="str">
        <f>IFERROR(VLOOKUP(T377,[1]DAY!$A$2:$E$3000,4,0),0)</f>
        <v>水</v>
      </c>
      <c r="U146" s="55" t="str">
        <f>IFERROR(VLOOKUP(U377,[1]DAY!$A$2:$E$3000,4,0),0)</f>
        <v>木</v>
      </c>
      <c r="V146" s="55" t="str">
        <f>IFERROR(VLOOKUP(V377,[1]DAY!$A$2:$E$3000,4,0),0)</f>
        <v>金</v>
      </c>
      <c r="W146" s="55" t="str">
        <f>IFERROR(VLOOKUP(W377,[1]DAY!$A$2:$E$3000,4,0),0)</f>
        <v>土</v>
      </c>
      <c r="X146" s="55" t="str">
        <f>IFERROR(VLOOKUP(X377,[1]DAY!$A$2:$E$3000,4,0),0)</f>
        <v>日</v>
      </c>
      <c r="Y146" s="55" t="str">
        <f>IFERROR(VLOOKUP(Y377,[1]DAY!$A$2:$E$3000,4,0),0)</f>
        <v>月</v>
      </c>
      <c r="Z146" s="55" t="str">
        <f>IFERROR(VLOOKUP(Z377,[1]DAY!$A$2:$E$3000,4,0),0)</f>
        <v>火</v>
      </c>
      <c r="AA146" s="55" t="str">
        <f>IFERROR(VLOOKUP(AA377,[1]DAY!$A$2:$E$3000,4,0),0)</f>
        <v>水</v>
      </c>
      <c r="AB146" s="55" t="str">
        <f>IFERROR(VLOOKUP(AB377,[1]DAY!$A$2:$E$3000,4,0),0)</f>
        <v>木</v>
      </c>
      <c r="AC146" s="55" t="str">
        <f>IFERROR(VLOOKUP(AC377,[1]DAY!$A$2:$E$3000,4,0),0)</f>
        <v>金</v>
      </c>
      <c r="AD146" s="55" t="str">
        <f>IFERROR(VLOOKUP(AD377,[1]DAY!$A$2:$E$3000,4,0),0)</f>
        <v>土</v>
      </c>
      <c r="AE146" s="55" t="str">
        <f>IFERROR(VLOOKUP(AE377,[1]DAY!$A$2:$E$3000,4,0),0)</f>
        <v>日</v>
      </c>
      <c r="AF146" s="146"/>
      <c r="AG146" s="165"/>
      <c r="AH146" s="368"/>
      <c r="AI146" s="380"/>
      <c r="AJ146" s="165"/>
      <c r="AK146" s="180"/>
      <c r="AN146" s="218"/>
      <c r="AO146" s="218"/>
      <c r="AR146" s="60">
        <f>IFERROR(VLOOKUP(AR378,[1]DAY!$A$2:$E$744,3,0),0)</f>
        <v>0</v>
      </c>
    </row>
    <row r="147" spans="1:53" ht="89.25" customHeight="1">
      <c r="A147" s="15"/>
      <c r="B147" s="236" t="s">
        <v>47</v>
      </c>
      <c r="C147" s="247"/>
      <c r="D147" s="56" t="str">
        <f>IFERROR(VLOOKUP(D377,[1]DAY!$A$2:$E$3000,5,0),0)</f>
        <v/>
      </c>
      <c r="E147" s="56" t="str">
        <f>IFERROR(VLOOKUP(E377,[1]DAY!$A$2:$E$3000,5,0),0)</f>
        <v/>
      </c>
      <c r="F147" s="56" t="str">
        <f>IFERROR(VLOOKUP(F377,[1]DAY!$A$2:$E$3000,5,0),0)</f>
        <v/>
      </c>
      <c r="G147" s="56" t="str">
        <f>IFERROR(VLOOKUP(G377,[1]DAY!$A$2:$E$3000,5,0),0)</f>
        <v/>
      </c>
      <c r="H147" s="56" t="str">
        <f>IFERROR(VLOOKUP(H377,[1]DAY!$A$2:$E$3000,5,0),0)</f>
        <v/>
      </c>
      <c r="I147" s="56" t="str">
        <f>IFERROR(VLOOKUP(I377,[1]DAY!$A$2:$E$3000,5,0),0)</f>
        <v/>
      </c>
      <c r="J147" s="56" t="str">
        <f>IFERROR(VLOOKUP(J377,[1]DAY!$A$2:$E$3000,5,0),0)</f>
        <v/>
      </c>
      <c r="K147" s="56" t="str">
        <f>IFERROR(VLOOKUP(K377,[1]DAY!$A$2:$E$3000,5,0),0)</f>
        <v/>
      </c>
      <c r="L147" s="56" t="str">
        <f>IFERROR(VLOOKUP(L377,[1]DAY!$A$2:$E$3000,5,0),0)</f>
        <v/>
      </c>
      <c r="M147" s="56" t="str">
        <f>IFERROR(VLOOKUP(M377,[1]DAY!$A$2:$E$3000,5,0),0)</f>
        <v/>
      </c>
      <c r="N147" s="56" t="str">
        <f>IFERROR(VLOOKUP(N377,[1]DAY!$A$2:$E$3000,5,0),0)</f>
        <v/>
      </c>
      <c r="O147" s="56" t="str">
        <f>IFERROR(VLOOKUP(O377,[1]DAY!$A$2:$E$3000,5,0),0)</f>
        <v/>
      </c>
      <c r="P147" s="56" t="str">
        <f>IFERROR(VLOOKUP(P377,[1]DAY!$A$2:$E$3000,5,0),0)</f>
        <v>勤労感謝の日</v>
      </c>
      <c r="Q147" s="56" t="str">
        <f>IFERROR(VLOOKUP(Q377,[1]DAY!$A$2:$E$3000,5,0),0)</f>
        <v/>
      </c>
      <c r="R147" s="56" t="str">
        <f>IFERROR(VLOOKUP(R377,[1]DAY!$A$2:$E$3000,5,0),0)</f>
        <v/>
      </c>
      <c r="S147" s="56" t="str">
        <f>IFERROR(VLOOKUP(S377,[1]DAY!$A$2:$E$3000,5,0),0)</f>
        <v/>
      </c>
      <c r="T147" s="56" t="str">
        <f>IFERROR(VLOOKUP(T377,[1]DAY!$A$2:$E$3000,5,0),0)</f>
        <v/>
      </c>
      <c r="U147" s="56" t="str">
        <f>IFERROR(VLOOKUP(U377,[1]DAY!$A$2:$E$3000,5,0),0)</f>
        <v/>
      </c>
      <c r="V147" s="56" t="str">
        <f>IFERROR(VLOOKUP(V377,[1]DAY!$A$2:$E$3000,5,0),0)</f>
        <v/>
      </c>
      <c r="W147" s="56" t="str">
        <f>IFERROR(VLOOKUP(W377,[1]DAY!$A$2:$E$3000,5,0),0)</f>
        <v/>
      </c>
      <c r="X147" s="56" t="str">
        <f>IFERROR(VLOOKUP(X377,[1]DAY!$A$2:$E$3000,5,0),0)</f>
        <v/>
      </c>
      <c r="Y147" s="56" t="str">
        <f>IFERROR(VLOOKUP(Y377,[1]DAY!$A$2:$E$3000,5,0),0)</f>
        <v/>
      </c>
      <c r="Z147" s="56" t="str">
        <f>IFERROR(VLOOKUP(Z377,[1]DAY!$A$2:$E$3000,5,0),0)</f>
        <v/>
      </c>
      <c r="AA147" s="56" t="str">
        <f>IFERROR(VLOOKUP(AA377,[1]DAY!$A$2:$E$3000,5,0),0)</f>
        <v/>
      </c>
      <c r="AB147" s="56" t="str">
        <f>IFERROR(VLOOKUP(AB377,[1]DAY!$A$2:$E$3000,5,0),0)</f>
        <v/>
      </c>
      <c r="AC147" s="56" t="str">
        <f>IFERROR(VLOOKUP(AC377,[1]DAY!$A$2:$E$3000,5,0),0)</f>
        <v/>
      </c>
      <c r="AD147" s="56" t="str">
        <f>IFERROR(VLOOKUP(AD377,[1]DAY!$A$2:$E$3000,5,0),0)</f>
        <v/>
      </c>
      <c r="AE147" s="56" t="str">
        <f>IFERROR(VLOOKUP(AE377,[1]DAY!$A$2:$E$3000,5,0),0)</f>
        <v/>
      </c>
      <c r="AF147" s="146"/>
      <c r="AG147" s="165"/>
      <c r="AH147" s="369"/>
      <c r="AI147" s="380"/>
      <c r="AJ147" s="165"/>
      <c r="AK147" s="181"/>
      <c r="AN147" s="214"/>
      <c r="AO147" s="214"/>
      <c r="AR147" s="60">
        <f>IFERROR(VLOOKUP(AR378,[1]DAY!$A$2:$E$744,4,0),0)</f>
        <v>0</v>
      </c>
    </row>
    <row r="148" spans="1:53" ht="27.75" customHeight="1">
      <c r="A148" s="15"/>
      <c r="B148" s="237" t="str">
        <f>$B$20</f>
        <v>作業員A</v>
      </c>
      <c r="C148" s="36" t="s">
        <v>49</v>
      </c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147">
        <f>IF(COUNT(D148:AE148)=0,+(COUNTIF(D148:AE148,"作業"))+(COUNTIF(D148:AE148,"休日")),"")</f>
        <v>0</v>
      </c>
      <c r="AG148" s="166">
        <f>IF(+COUNT(D148:AE148)=0,(COUNTIF(D148:AE148,"休日")),"")</f>
        <v>0</v>
      </c>
      <c r="AH148" s="370">
        <f>IFERROR(IF(COUNTA(D148:AE148)=0,0,IF(COUNTA(D148:AE148)&lt;28,$G$359,IF(AN149&gt;0.284,$G$357,$G$358))),0)</f>
        <v>0</v>
      </c>
      <c r="AI148" s="381">
        <f>IF(COUNT(D149:AE149)=0,+(COUNTIF(D149:AE149,"作業"))+(COUNTIF(D149:AE149,"休日")),"")</f>
        <v>0</v>
      </c>
      <c r="AJ148" s="166">
        <f>IF(COUNT(D149:AE149)=0,(COUNTIF(D149:AE149,"休日")),"")</f>
        <v>0</v>
      </c>
      <c r="AK148" s="182">
        <f>IFERROR(IF(COUNTA(D149:AE149)=0,0,IF(COUNTA(D149:AE149)&lt;28,$G$359,IF(AO149&gt;0.284,$G$355,$G$356))),0)</f>
        <v>0</v>
      </c>
      <c r="AM148" s="6"/>
      <c r="AN148" s="218"/>
      <c r="AO148" s="218"/>
      <c r="AP148" s="6"/>
      <c r="AQ148" s="6"/>
      <c r="AR148" s="135">
        <f>IFERROR(VLOOKUP(AR496,[1]DAY!$A$2:$E$744,5,0),0)</f>
        <v>0</v>
      </c>
      <c r="AS148" s="6"/>
      <c r="AT148" s="6"/>
      <c r="AU148" s="6"/>
      <c r="AV148" s="6"/>
      <c r="AW148" s="6"/>
      <c r="AX148" s="6"/>
      <c r="AY148" s="6"/>
      <c r="AZ148" s="6"/>
      <c r="BA148" s="6"/>
    </row>
    <row r="149" spans="1:53" ht="27.75" customHeight="1">
      <c r="A149" s="15"/>
      <c r="B149" s="238"/>
      <c r="C149" s="248" t="s">
        <v>51</v>
      </c>
      <c r="D149" s="262"/>
      <c r="E149" s="262"/>
      <c r="F149" s="262"/>
      <c r="G149" s="262"/>
      <c r="H149" s="262"/>
      <c r="I149" s="262"/>
      <c r="J149" s="262"/>
      <c r="K149" s="262"/>
      <c r="L149" s="262"/>
      <c r="M149" s="262"/>
      <c r="N149" s="262"/>
      <c r="O149" s="262"/>
      <c r="P149" s="262"/>
      <c r="Q149" s="262"/>
      <c r="R149" s="262"/>
      <c r="S149" s="262"/>
      <c r="T149" s="262"/>
      <c r="U149" s="262"/>
      <c r="V149" s="262"/>
      <c r="W149" s="262"/>
      <c r="X149" s="262"/>
      <c r="Y149" s="262"/>
      <c r="Z149" s="262"/>
      <c r="AA149" s="262"/>
      <c r="AB149" s="262"/>
      <c r="AC149" s="262"/>
      <c r="AD149" s="262"/>
      <c r="AE149" s="262"/>
      <c r="AF149" s="355">
        <f>IFERROR(AN149,0)</f>
        <v>0</v>
      </c>
      <c r="AG149" s="361"/>
      <c r="AH149" s="371"/>
      <c r="AI149" s="382">
        <f>IFERROR(AO149,0)</f>
        <v>0</v>
      </c>
      <c r="AJ149" s="361"/>
      <c r="AK149" s="396"/>
      <c r="AN149" s="217" t="e">
        <f>ROUND(AG148/AF148,3)</f>
        <v>#DIV/0!</v>
      </c>
      <c r="AO149" s="220" t="e">
        <f>ROUND(AJ148/AI148,3)</f>
        <v>#DIV/0!</v>
      </c>
      <c r="AR149" s="223">
        <f>IFERROR(VLOOKUP(AR496,[1]DAY!$A$2:$E$744,6,0),0)</f>
        <v>0</v>
      </c>
    </row>
    <row r="150" spans="1:53" ht="27.75" customHeight="1">
      <c r="A150" s="15"/>
      <c r="B150" s="237" t="str">
        <f>$B$22</f>
        <v>作業員B</v>
      </c>
      <c r="C150" s="36" t="s">
        <v>49</v>
      </c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147">
        <f>IF(COUNT(D150:AE150)=0,+(COUNTIF(D150:AE150,"作業"))+(COUNTIF(D150:AE150,"休日")),"")</f>
        <v>0</v>
      </c>
      <c r="AG150" s="166">
        <f>IF(+COUNT(D150:AE150)=0,(COUNTIF(D150:AE150,"休日")),"")</f>
        <v>0</v>
      </c>
      <c r="AH150" s="370">
        <f>IFERROR(IF(COUNTA(D150:AE150)=0,0,IF(COUNTA(D150:AE150)&lt;28,$G$359,IF(AN151&gt;0.284,$G$357,$G$358))),0)</f>
        <v>0</v>
      </c>
      <c r="AI150" s="381">
        <f>IF(COUNT(D151:AE151)=0,+(COUNTIF(D151:AE151,"作業"))+(COUNTIF(D151:AE151,"休日")),"")</f>
        <v>0</v>
      </c>
      <c r="AJ150" s="166">
        <f>IF(COUNT(D151:AE151)=0,(COUNTIF(D151:AE151,"休日")),"")</f>
        <v>0</v>
      </c>
      <c r="AK150" s="182">
        <f>IFERROR(IF(COUNTA(D151:AE151)=0,0,IF(COUNTA(D151:AE151)&lt;28,$G$359,IF(AO151&gt;0.284,$G$355,$G$356))),0)</f>
        <v>0</v>
      </c>
      <c r="AM150" s="6"/>
      <c r="AN150" s="218"/>
      <c r="AO150" s="218"/>
      <c r="AP150" s="6"/>
      <c r="AQ150" s="6"/>
      <c r="AR150" s="135">
        <f>IFERROR(VLOOKUP(AR492,[1]DAY!$A$2:$E$744,5,0),0)</f>
        <v>0</v>
      </c>
      <c r="AS150" s="6"/>
      <c r="AT150" s="6"/>
      <c r="AU150" s="6"/>
      <c r="AV150" s="6"/>
      <c r="AW150" s="6"/>
      <c r="AX150" s="6"/>
      <c r="AY150" s="6"/>
      <c r="AZ150" s="6"/>
      <c r="BA150" s="6"/>
    </row>
    <row r="151" spans="1:53" ht="27.75" customHeight="1">
      <c r="A151" s="15"/>
      <c r="B151" s="238"/>
      <c r="C151" s="248" t="s">
        <v>51</v>
      </c>
      <c r="D151" s="262"/>
      <c r="E151" s="262"/>
      <c r="F151" s="262"/>
      <c r="G151" s="262"/>
      <c r="H151" s="262"/>
      <c r="I151" s="262"/>
      <c r="J151" s="262"/>
      <c r="K151" s="262"/>
      <c r="L151" s="262"/>
      <c r="M151" s="262"/>
      <c r="N151" s="262"/>
      <c r="O151" s="262"/>
      <c r="P151" s="262"/>
      <c r="Q151" s="262"/>
      <c r="R151" s="262"/>
      <c r="S151" s="262"/>
      <c r="T151" s="262"/>
      <c r="U151" s="262"/>
      <c r="V151" s="262"/>
      <c r="W151" s="262"/>
      <c r="X151" s="262"/>
      <c r="Y151" s="262"/>
      <c r="Z151" s="262"/>
      <c r="AA151" s="262"/>
      <c r="AB151" s="262"/>
      <c r="AC151" s="262"/>
      <c r="AD151" s="262"/>
      <c r="AE151" s="262"/>
      <c r="AF151" s="355">
        <f>IFERROR(AN151,0)</f>
        <v>0</v>
      </c>
      <c r="AG151" s="361"/>
      <c r="AH151" s="371"/>
      <c r="AI151" s="382">
        <f>IFERROR(AO151,0)</f>
        <v>0</v>
      </c>
      <c r="AJ151" s="361"/>
      <c r="AK151" s="396"/>
      <c r="AN151" s="217" t="e">
        <f>ROUND(AG150/AF150,3)</f>
        <v>#DIV/0!</v>
      </c>
      <c r="AO151" s="220" t="e">
        <f>ROUND(AJ150/AI150,3)</f>
        <v>#DIV/0!</v>
      </c>
      <c r="AR151" s="223">
        <f>IFERROR(VLOOKUP(AR492,[1]DAY!$A$2:$E$744,6,0),0)</f>
        <v>0</v>
      </c>
    </row>
    <row r="152" spans="1:53" ht="27.75" customHeight="1">
      <c r="A152" s="15"/>
      <c r="B152" s="237" t="str">
        <f>$B$24</f>
        <v>作業員C</v>
      </c>
      <c r="C152" s="36" t="s">
        <v>49</v>
      </c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147">
        <f>IF(COUNT(D152:AE152)=0,+(COUNTIF(D152:AE152,"作業"))+(COUNTIF(D152:AE152,"休日")),"")</f>
        <v>0</v>
      </c>
      <c r="AG152" s="166">
        <f>IF(+COUNT(D152:AE152)=0,(COUNTIF(D152:AE152,"休日")),"")</f>
        <v>0</v>
      </c>
      <c r="AH152" s="370">
        <f>IFERROR(IF(COUNTA(D152:AE152)=0,0,IF(COUNTA(D152:AE152)&lt;28,$G$359,IF(AN153&gt;0.284,$G$357,$G$358))),0)</f>
        <v>0</v>
      </c>
      <c r="AI152" s="381">
        <f>IF(COUNT(D153:AE153)=0,+(COUNTIF(D153:AE153,"作業"))+(COUNTIF(D153:AE153,"休日")),"")</f>
        <v>0</v>
      </c>
      <c r="AJ152" s="166">
        <f>IF(COUNT(D153:AE153)=0,(COUNTIF(D153:AE153,"休日")),"")</f>
        <v>0</v>
      </c>
      <c r="AK152" s="182">
        <f>IFERROR(IF(COUNTA(D153:AE153)=0,0,IF(COUNTA(D153:AE153)&lt;28,$G$359,IF(AO153&gt;0.284,$G$355,$G$356))),0)</f>
        <v>0</v>
      </c>
      <c r="AM152" s="6"/>
      <c r="AN152" s="218"/>
      <c r="AO152" s="218"/>
      <c r="AP152" s="6"/>
      <c r="AQ152" s="6"/>
      <c r="AR152" s="135">
        <f>IFERROR(VLOOKUP(AR494,[1]DAY!$A$2:$E$744,5,0),0)</f>
        <v>0</v>
      </c>
      <c r="AS152" s="6"/>
      <c r="AT152" s="6"/>
      <c r="AU152" s="6"/>
      <c r="AV152" s="6"/>
      <c r="AW152" s="6"/>
      <c r="AX152" s="6"/>
      <c r="AY152" s="6"/>
      <c r="AZ152" s="6"/>
      <c r="BA152" s="6"/>
    </row>
    <row r="153" spans="1:53" ht="27.75" customHeight="1">
      <c r="A153" s="15"/>
      <c r="B153" s="238"/>
      <c r="C153" s="248" t="s">
        <v>51</v>
      </c>
      <c r="D153" s="262"/>
      <c r="E153" s="262"/>
      <c r="F153" s="262"/>
      <c r="G153" s="262"/>
      <c r="H153" s="262"/>
      <c r="I153" s="262"/>
      <c r="J153" s="262"/>
      <c r="K153" s="262"/>
      <c r="L153" s="262"/>
      <c r="M153" s="262"/>
      <c r="N153" s="262"/>
      <c r="O153" s="262"/>
      <c r="P153" s="262"/>
      <c r="Q153" s="262"/>
      <c r="R153" s="262"/>
      <c r="S153" s="262"/>
      <c r="T153" s="262"/>
      <c r="U153" s="262"/>
      <c r="V153" s="262"/>
      <c r="W153" s="262"/>
      <c r="X153" s="262"/>
      <c r="Y153" s="262"/>
      <c r="Z153" s="262"/>
      <c r="AA153" s="262"/>
      <c r="AB153" s="262"/>
      <c r="AC153" s="262"/>
      <c r="AD153" s="262"/>
      <c r="AE153" s="262"/>
      <c r="AF153" s="355">
        <f>IFERROR(AN153,0)</f>
        <v>0</v>
      </c>
      <c r="AG153" s="361"/>
      <c r="AH153" s="371"/>
      <c r="AI153" s="382">
        <f>IFERROR(AO153,0)</f>
        <v>0</v>
      </c>
      <c r="AJ153" s="361"/>
      <c r="AK153" s="396"/>
      <c r="AN153" s="217" t="e">
        <f>ROUND(AG152/AF152,3)</f>
        <v>#DIV/0!</v>
      </c>
      <c r="AO153" s="220" t="e">
        <f>ROUND(AJ152/AI152,3)</f>
        <v>#DIV/0!</v>
      </c>
      <c r="AR153" s="223">
        <f>IFERROR(VLOOKUP(AR494,[1]DAY!$A$2:$E$744,6,0),0)</f>
        <v>0</v>
      </c>
    </row>
    <row r="154" spans="1:53" ht="27.75" customHeight="1">
      <c r="A154" s="15"/>
      <c r="B154" s="237" t="str">
        <f>$B$26</f>
        <v>作業員D</v>
      </c>
      <c r="C154" s="36" t="s">
        <v>49</v>
      </c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147">
        <f>IF(COUNT(D154:AE154)=0,+(COUNTIF(D154:AE154,"作業"))+(COUNTIF(D154:AE154,"休日")),"")</f>
        <v>0</v>
      </c>
      <c r="AG154" s="166">
        <f>IF(+COUNT(D154:AE154)=0,(COUNTIF(D154:AE154,"休日")),"")</f>
        <v>0</v>
      </c>
      <c r="AH154" s="370">
        <f>IFERROR(IF(COUNTA(D154:AE154)=0,0,IF(COUNTA(D154:AE154)&lt;28,$G$359,IF(AN155&gt;0.284,$G$357,$G$358))),0)</f>
        <v>0</v>
      </c>
      <c r="AI154" s="381">
        <f>IF(COUNT(D155:AE155)=0,+(COUNTIF(D155:AE155,"作業"))+(COUNTIF(D155:AE155,"休日")),"")</f>
        <v>0</v>
      </c>
      <c r="AJ154" s="166">
        <f>IF(COUNT(D155:AE155)=0,(COUNTIF(D155:AE155,"休日")),"")</f>
        <v>0</v>
      </c>
      <c r="AK154" s="182">
        <f>IFERROR(IF(COUNTA(D155:AE155)=0,0,IF(COUNTA(D155:AE155)&lt;28,$G$359,IF(AO155&gt;0.284,$G$355,$G$356))),0)</f>
        <v>0</v>
      </c>
      <c r="AM154" s="6"/>
      <c r="AN154" s="218"/>
      <c r="AO154" s="218"/>
      <c r="AP154" s="6"/>
      <c r="AQ154" s="6"/>
      <c r="AR154" s="135">
        <f>IFERROR(VLOOKUP(AR496,[1]DAY!$A$2:$E$744,5,0),0)</f>
        <v>0</v>
      </c>
      <c r="AS154" s="6"/>
      <c r="AT154" s="6"/>
      <c r="AU154" s="6"/>
      <c r="AV154" s="6"/>
      <c r="AW154" s="6"/>
      <c r="AX154" s="6"/>
      <c r="AY154" s="6"/>
      <c r="AZ154" s="6"/>
      <c r="BA154" s="6"/>
    </row>
    <row r="155" spans="1:53" ht="27.75" customHeight="1">
      <c r="A155" s="15"/>
      <c r="B155" s="238"/>
      <c r="C155" s="248" t="s">
        <v>51</v>
      </c>
      <c r="D155" s="262"/>
      <c r="E155" s="262"/>
      <c r="F155" s="262"/>
      <c r="G155" s="262"/>
      <c r="H155" s="262"/>
      <c r="I155" s="262"/>
      <c r="J155" s="262"/>
      <c r="K155" s="262"/>
      <c r="L155" s="262"/>
      <c r="M155" s="262"/>
      <c r="N155" s="262"/>
      <c r="O155" s="262"/>
      <c r="P155" s="262"/>
      <c r="Q155" s="262"/>
      <c r="R155" s="262"/>
      <c r="S155" s="262"/>
      <c r="T155" s="262"/>
      <c r="U155" s="262"/>
      <c r="V155" s="262"/>
      <c r="W155" s="262"/>
      <c r="X155" s="262"/>
      <c r="Y155" s="262"/>
      <c r="Z155" s="262"/>
      <c r="AA155" s="262"/>
      <c r="AB155" s="262"/>
      <c r="AC155" s="262"/>
      <c r="AD155" s="262"/>
      <c r="AE155" s="262"/>
      <c r="AF155" s="355">
        <f>IFERROR(AN155,0)</f>
        <v>0</v>
      </c>
      <c r="AG155" s="361"/>
      <c r="AH155" s="371"/>
      <c r="AI155" s="382">
        <f>IFERROR(AO155,0)</f>
        <v>0</v>
      </c>
      <c r="AJ155" s="361"/>
      <c r="AK155" s="396"/>
      <c r="AN155" s="217" t="e">
        <f>ROUND(AG154/AF154,3)</f>
        <v>#DIV/0!</v>
      </c>
      <c r="AO155" s="220" t="e">
        <f>ROUND(AJ154/AI154,3)</f>
        <v>#DIV/0!</v>
      </c>
      <c r="AR155" s="223">
        <f>IFERROR(VLOOKUP(AR496,[1]DAY!$A$2:$E$744,6,0),0)</f>
        <v>0</v>
      </c>
    </row>
    <row r="156" spans="1:53" ht="27.75" customHeight="1">
      <c r="A156" s="15"/>
      <c r="B156" s="237" t="str">
        <f>$B$28</f>
        <v>作業員E</v>
      </c>
      <c r="C156" s="36" t="s">
        <v>49</v>
      </c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147">
        <f>IF(COUNT(D156:AE156)=0,+(COUNTIF(D156:AE156,"作業"))+(COUNTIF(D156:AE156,"休日")),"")</f>
        <v>0</v>
      </c>
      <c r="AG156" s="166">
        <f>IF(+COUNT(D156:AE156)=0,(COUNTIF(D156:AE156,"休日")),"")</f>
        <v>0</v>
      </c>
      <c r="AH156" s="370">
        <f>IFERROR(IF(COUNTA(D156:AE156)=0,0,IF(COUNTA(D156:AE156)&lt;28,$G$359,IF(AN157&gt;0.284,$G$357,$G$358))),0)</f>
        <v>0</v>
      </c>
      <c r="AI156" s="381">
        <f>IF(COUNT(D157:AE157)=0,+(COUNTIF(D157:AE157,"作業"))+(COUNTIF(D157:AE157,"休日")),"")</f>
        <v>0</v>
      </c>
      <c r="AJ156" s="166">
        <f>IF(COUNT(D157:AE157)=0,(COUNTIF(D157:AE157,"休日")),"")</f>
        <v>0</v>
      </c>
      <c r="AK156" s="182">
        <f>IFERROR(IF(COUNTA(D157:AE157)=0,0,IF(COUNTA(D157:AE157)&lt;28,$G$359,IF(AO157&gt;0.284,$G$355,$G$356))),0)</f>
        <v>0</v>
      </c>
      <c r="AM156" s="6"/>
      <c r="AN156" s="218"/>
      <c r="AO156" s="218"/>
      <c r="AP156" s="6"/>
      <c r="AQ156" s="6"/>
      <c r="AR156" s="135">
        <f>IFERROR(VLOOKUP(AR498,[1]DAY!$A$2:$E$744,5,0),0)</f>
        <v>0</v>
      </c>
      <c r="AS156" s="6"/>
      <c r="AT156" s="6"/>
      <c r="AU156" s="6"/>
      <c r="AV156" s="6"/>
      <c r="AW156" s="6"/>
      <c r="AX156" s="6"/>
      <c r="AY156" s="6"/>
      <c r="AZ156" s="6"/>
      <c r="BA156" s="6"/>
    </row>
    <row r="157" spans="1:53" ht="27.75" customHeight="1">
      <c r="A157" s="15"/>
      <c r="B157" s="238"/>
      <c r="C157" s="248" t="s">
        <v>51</v>
      </c>
      <c r="D157" s="262"/>
      <c r="E157" s="262"/>
      <c r="F157" s="262"/>
      <c r="G157" s="262"/>
      <c r="H157" s="262"/>
      <c r="I157" s="262"/>
      <c r="J157" s="262"/>
      <c r="K157" s="262"/>
      <c r="L157" s="262"/>
      <c r="M157" s="262"/>
      <c r="N157" s="262"/>
      <c r="O157" s="262"/>
      <c r="P157" s="262"/>
      <c r="Q157" s="262"/>
      <c r="R157" s="262"/>
      <c r="S157" s="262"/>
      <c r="T157" s="262"/>
      <c r="U157" s="262"/>
      <c r="V157" s="262"/>
      <c r="W157" s="262"/>
      <c r="X157" s="262"/>
      <c r="Y157" s="262"/>
      <c r="Z157" s="262"/>
      <c r="AA157" s="262"/>
      <c r="AB157" s="262"/>
      <c r="AC157" s="262"/>
      <c r="AD157" s="262"/>
      <c r="AE157" s="262"/>
      <c r="AF157" s="355">
        <f>IFERROR(AN157,0)</f>
        <v>0</v>
      </c>
      <c r="AG157" s="361"/>
      <c r="AH157" s="371"/>
      <c r="AI157" s="382">
        <f>IFERROR(AO157,0)</f>
        <v>0</v>
      </c>
      <c r="AJ157" s="361"/>
      <c r="AK157" s="396"/>
      <c r="AN157" s="217" t="e">
        <f>ROUND(AG156/AF156,3)</f>
        <v>#DIV/0!</v>
      </c>
      <c r="AO157" s="220" t="e">
        <f>ROUND(AJ156/AI156,3)</f>
        <v>#DIV/0!</v>
      </c>
      <c r="AR157" s="223">
        <f>IFERROR(VLOOKUP(AR498,[1]DAY!$A$2:$E$744,6,0),0)</f>
        <v>0</v>
      </c>
    </row>
    <row r="158" spans="1:53" ht="27.75" customHeight="1">
      <c r="A158" s="15"/>
      <c r="B158" s="237" t="str">
        <f>$B$30</f>
        <v>作業員F</v>
      </c>
      <c r="C158" s="36" t="s">
        <v>49</v>
      </c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147">
        <f>IF(COUNT(D158:AE158)=0,+(COUNTIF(D158:AE158,"作業"))+(COUNTIF(D158:AE158,"休日")),"")</f>
        <v>0</v>
      </c>
      <c r="AG158" s="166">
        <f>IF(+COUNT(D158:AE158)=0,(COUNTIF(D158:AE158,"休日")),"")</f>
        <v>0</v>
      </c>
      <c r="AH158" s="370">
        <f>IFERROR(IF(COUNTA(D158:AE158)=0,0,IF(COUNTA(D158:AE158)&lt;28,$G$359,IF(AN159&gt;0.284,$G$357,$G$358))),0)</f>
        <v>0</v>
      </c>
      <c r="AI158" s="381">
        <f>IF(COUNT(D159:AE159)=0,+(COUNTIF(D159:AE159,"作業"))+(COUNTIF(D159:AE159,"休日")),"")</f>
        <v>0</v>
      </c>
      <c r="AJ158" s="166">
        <f>IF(COUNT(D159:AE159)=0,(COUNTIF(D159:AE159,"休日")),"")</f>
        <v>0</v>
      </c>
      <c r="AK158" s="182">
        <f>IFERROR(IF(COUNTA(D159:AE159)=0,0,IF(COUNTA(D159:AE159)&lt;28,$G$359,IF(AO159&gt;0.284,$G$355,$G$356))),0)</f>
        <v>0</v>
      </c>
      <c r="AM158" s="214"/>
      <c r="AN158" s="218"/>
      <c r="AO158" s="218"/>
      <c r="AR158" s="135">
        <f>IFERROR(VLOOKUP(AR378,[1]DAY!$A$2:$E$744,5,0),0)</f>
        <v>0</v>
      </c>
    </row>
    <row r="159" spans="1:53" ht="27.75" customHeight="1">
      <c r="A159" s="16"/>
      <c r="B159" s="238"/>
      <c r="C159" s="37" t="s">
        <v>51</v>
      </c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148">
        <f>IFERROR(AN159,0)</f>
        <v>0</v>
      </c>
      <c r="AG159" s="167"/>
      <c r="AH159" s="374"/>
      <c r="AI159" s="384">
        <f>IFERROR(AO159,0)</f>
        <v>0</v>
      </c>
      <c r="AJ159" s="167"/>
      <c r="AK159" s="183"/>
      <c r="AN159" s="217" t="e">
        <f>ROUND(AG158/AF158,3)</f>
        <v>#DIV/0!</v>
      </c>
      <c r="AO159" s="220" t="e">
        <f>ROUND(AJ158/AI158,3)</f>
        <v>#DIV/0!</v>
      </c>
      <c r="AR159" s="223">
        <f>IFERROR(VLOOKUP(AR378,[1]DAY!$A$2:$E$744,6,0),0)</f>
        <v>0</v>
      </c>
    </row>
    <row r="160" spans="1:53" ht="27.75" customHeight="1">
      <c r="A160" s="14" t="s">
        <v>13</v>
      </c>
      <c r="B160" s="233" t="s">
        <v>31</v>
      </c>
      <c r="C160" s="244"/>
      <c r="D160" s="53">
        <f>IFERROR(VLOOKUP(D378,[1]DAY!$A$2:$E$3000,2,0),0)</f>
        <v>12</v>
      </c>
      <c r="E160" s="53">
        <f>IFERROR(VLOOKUP(E378,[1]DAY!$A$2:$E$744,2,0),0)</f>
        <v>12</v>
      </c>
      <c r="F160" s="53">
        <f>IFERROR(VLOOKUP(F378,[1]DAY!$A$2:$E$744,2,0),0)</f>
        <v>12</v>
      </c>
      <c r="G160" s="53">
        <f>IFERROR(VLOOKUP(G378,[1]DAY!$A$2:$E$744,2,0),0)</f>
        <v>12</v>
      </c>
      <c r="H160" s="53">
        <f>IFERROR(VLOOKUP(H378,[1]DAY!$A$2:$E$744,2,0),0)</f>
        <v>12</v>
      </c>
      <c r="I160" s="53">
        <f>IFERROR(VLOOKUP(I378,[1]DAY!$A$2:$E$744,2,0),0)</f>
        <v>12</v>
      </c>
      <c r="J160" s="53">
        <f>IFERROR(VLOOKUP(J378,[1]DAY!$A$2:$E$744,2,0),0)</f>
        <v>12</v>
      </c>
      <c r="K160" s="53">
        <f>IFERROR(VLOOKUP(K378,[1]DAY!$A$2:$E$744,2,0),0)</f>
        <v>12</v>
      </c>
      <c r="L160" s="53">
        <f>IFERROR(VLOOKUP(L378,[1]DAY!$A$2:$E$744,2,0),0)</f>
        <v>12</v>
      </c>
      <c r="M160" s="53">
        <f>IFERROR(VLOOKUP(M378,[1]DAY!$A$2:$E$744,2,0),0)</f>
        <v>12</v>
      </c>
      <c r="N160" s="53">
        <f>IFERROR(VLOOKUP(N378,[1]DAY!$A$2:$E$744,2,0),0)</f>
        <v>12</v>
      </c>
      <c r="O160" s="53">
        <f>IFERROR(VLOOKUP(O378,[1]DAY!$A$2:$E$744,2,0),0)</f>
        <v>12</v>
      </c>
      <c r="P160" s="53">
        <f>IFERROR(VLOOKUP(P378,[1]DAY!$A$2:$E$744,2,0),0)</f>
        <v>12</v>
      </c>
      <c r="Q160" s="53">
        <f>IFERROR(VLOOKUP(Q378,[1]DAY!$A$2:$E$744,2,0),0)</f>
        <v>12</v>
      </c>
      <c r="R160" s="53">
        <f>IFERROR(VLOOKUP(R378,[1]DAY!$A$2:$E$744,2,0),0)</f>
        <v>12</v>
      </c>
      <c r="S160" s="53">
        <f>IFERROR(VLOOKUP(S378,[1]DAY!$A$2:$E$744,2,0),0)</f>
        <v>12</v>
      </c>
      <c r="T160" s="53">
        <f>IFERROR(VLOOKUP(T378,[1]DAY!$A$2:$E$744,2,0),0)</f>
        <v>12</v>
      </c>
      <c r="U160" s="53">
        <f>IFERROR(VLOOKUP(U378,[1]DAY!$A$2:$E$744,2,0),0)</f>
        <v>12</v>
      </c>
      <c r="V160" s="53">
        <f>IFERROR(VLOOKUP(V378,[1]DAY!$A$2:$E$744,2,0),0)</f>
        <v>12</v>
      </c>
      <c r="W160" s="53">
        <f>IFERROR(VLOOKUP(W378,[1]DAY!$A$2:$E$744,2,0),0)</f>
        <v>12</v>
      </c>
      <c r="X160" s="53">
        <f>IFERROR(VLOOKUP(X378,[1]DAY!$A$2:$E$744,2,0),0)</f>
        <v>12</v>
      </c>
      <c r="Y160" s="53">
        <f>IFERROR(VLOOKUP(Y378,[1]DAY!$A$2:$E$744,2,0),0)</f>
        <v>12</v>
      </c>
      <c r="Z160" s="53">
        <f>IFERROR(VLOOKUP(Z378,[1]DAY!$A$2:$E$744,2,0),0)</f>
        <v>12</v>
      </c>
      <c r="AA160" s="53">
        <f>IFERROR(VLOOKUP(AA378,[1]DAY!$A$2:$E$744,2,0),0)</f>
        <v>1</v>
      </c>
      <c r="AB160" s="53">
        <f>IFERROR(VLOOKUP(AB378,[1]DAY!$A$2:$E$744,2,0),0)</f>
        <v>1</v>
      </c>
      <c r="AC160" s="53">
        <f>IFERROR(VLOOKUP(AC378,[1]DAY!$A$2:$E$744,2,0),0)</f>
        <v>1</v>
      </c>
      <c r="AD160" s="53">
        <f>IFERROR(VLOOKUP(AD378,[1]DAY!$A$2:$E$744,2,0),0)</f>
        <v>1</v>
      </c>
      <c r="AE160" s="53">
        <f>IFERROR(VLOOKUP(AE378,[1]DAY!$A$2:$E$744,2,0),0)</f>
        <v>1</v>
      </c>
      <c r="AF160" s="149" t="s">
        <v>68</v>
      </c>
      <c r="AG160" s="168" t="s">
        <v>77</v>
      </c>
      <c r="AH160" s="368" t="s">
        <v>79</v>
      </c>
      <c r="AI160" s="379" t="s">
        <v>68</v>
      </c>
      <c r="AJ160" s="164" t="s">
        <v>80</v>
      </c>
      <c r="AK160" s="180" t="s">
        <v>79</v>
      </c>
      <c r="AL160" s="6"/>
      <c r="AN160" s="218"/>
      <c r="AO160" s="218"/>
      <c r="AR160" s="226">
        <f>IFERROR(VLOOKUP(AR378,[1]DAY!$A$2:$E$744,7,0),0)</f>
        <v>0</v>
      </c>
    </row>
    <row r="161" spans="1:53" ht="27.75" customHeight="1">
      <c r="A161" s="15"/>
      <c r="B161" s="234" t="s">
        <v>45</v>
      </c>
      <c r="C161" s="245"/>
      <c r="D161" s="54">
        <f>IFERROR(VLOOKUP(D378,[1]DAY!$A$2:$E$3000,3,0),0)</f>
        <v>9</v>
      </c>
      <c r="E161" s="54">
        <f>IFERROR(VLOOKUP(E378,[1]DAY!$A$2:$E$744,3,0),0)</f>
        <v>10</v>
      </c>
      <c r="F161" s="54">
        <f>IFERROR(VLOOKUP(F378,[1]DAY!$A$2:$E$744,3,0),0)</f>
        <v>11</v>
      </c>
      <c r="G161" s="54">
        <f>IFERROR(VLOOKUP(G378,[1]DAY!$A$2:$E$744,3,0),0)</f>
        <v>12</v>
      </c>
      <c r="H161" s="54">
        <f>IFERROR(VLOOKUP(H378,[1]DAY!$A$2:$E$744,3,0),0)</f>
        <v>13</v>
      </c>
      <c r="I161" s="54">
        <f>IFERROR(VLOOKUP(I378,[1]DAY!$A$2:$E$744,3,0),0)</f>
        <v>14</v>
      </c>
      <c r="J161" s="54">
        <f>IFERROR(VLOOKUP(J378,[1]DAY!$A$2:$E$744,3,0),0)</f>
        <v>15</v>
      </c>
      <c r="K161" s="54">
        <f>IFERROR(VLOOKUP(K378,[1]DAY!$A$2:$E$744,3,0),0)</f>
        <v>16</v>
      </c>
      <c r="L161" s="54">
        <f>IFERROR(VLOOKUP(L378,[1]DAY!$A$2:$E$744,3,0),0)</f>
        <v>17</v>
      </c>
      <c r="M161" s="54">
        <f>IFERROR(VLOOKUP(M378,[1]DAY!$A$2:$E$744,3,0),0)</f>
        <v>18</v>
      </c>
      <c r="N161" s="54">
        <f>IFERROR(VLOOKUP(N378,[1]DAY!$A$2:$E$744,3,0),0)</f>
        <v>19</v>
      </c>
      <c r="O161" s="54">
        <f>IFERROR(VLOOKUP(O378,[1]DAY!$A$2:$E$744,3,0),0)</f>
        <v>20</v>
      </c>
      <c r="P161" s="54">
        <f>IFERROR(VLOOKUP(P378,[1]DAY!$A$2:$E$744,3,0),0)</f>
        <v>21</v>
      </c>
      <c r="Q161" s="54">
        <f>IFERROR(VLOOKUP(Q378,[1]DAY!$A$2:$E$744,3,0),0)</f>
        <v>22</v>
      </c>
      <c r="R161" s="54">
        <f>IFERROR(VLOOKUP(R378,[1]DAY!$A$2:$E$744,3,0),0)</f>
        <v>23</v>
      </c>
      <c r="S161" s="54">
        <f>IFERROR(VLOOKUP(S378,[1]DAY!$A$2:$E$744,3,0),0)</f>
        <v>24</v>
      </c>
      <c r="T161" s="54">
        <f>IFERROR(VLOOKUP(T378,[1]DAY!$A$2:$E$744,3,0),0)</f>
        <v>25</v>
      </c>
      <c r="U161" s="54">
        <f>IFERROR(VLOOKUP(U378,[1]DAY!$A$2:$E$744,3,0),0)</f>
        <v>26</v>
      </c>
      <c r="V161" s="54">
        <f>IFERROR(VLOOKUP(V378,[1]DAY!$A$2:$E$744,3,0),0)</f>
        <v>27</v>
      </c>
      <c r="W161" s="54">
        <f>IFERROR(VLOOKUP(W378,[1]DAY!$A$2:$E$744,3,0),0)</f>
        <v>28</v>
      </c>
      <c r="X161" s="54">
        <f>IFERROR(VLOOKUP(X378,[1]DAY!$A$2:$E$744,3,0),0)</f>
        <v>29</v>
      </c>
      <c r="Y161" s="54">
        <f>IFERROR(VLOOKUP(Y378,[1]DAY!$A$2:$E$744,3,0),0)</f>
        <v>30</v>
      </c>
      <c r="Z161" s="54">
        <f>IFERROR(VLOOKUP(Z378,[1]DAY!$A$2:$E$744,3,0),0)</f>
        <v>31</v>
      </c>
      <c r="AA161" s="54">
        <f>IFERROR(VLOOKUP(AA378,[1]DAY!$A$2:$E$744,3,0),0)</f>
        <v>1</v>
      </c>
      <c r="AB161" s="54">
        <f>IFERROR(VLOOKUP(AB378,[1]DAY!$A$2:$E$744,3,0),0)</f>
        <v>2</v>
      </c>
      <c r="AC161" s="54">
        <f>IFERROR(VLOOKUP(AC378,[1]DAY!$A$2:$E$744,3,0),0)</f>
        <v>3</v>
      </c>
      <c r="AD161" s="54">
        <f>IFERROR(VLOOKUP(AD378,[1]DAY!$A$2:$E$744,3,0),0)</f>
        <v>4</v>
      </c>
      <c r="AE161" s="134">
        <f>IFERROR(VLOOKUP(AE378,[1]DAY!$A$2:$E$744,3,0),0)</f>
        <v>5</v>
      </c>
      <c r="AF161" s="146"/>
      <c r="AG161" s="165"/>
      <c r="AH161" s="368"/>
      <c r="AI161" s="380"/>
      <c r="AJ161" s="165"/>
      <c r="AK161" s="180"/>
      <c r="AN161" s="218"/>
      <c r="AO161" s="218"/>
      <c r="AR161" s="30">
        <f>IFERROR(VLOOKUP(AR379,[1]DAY!$A$2:$E$744,2,0),0)</f>
        <v>0</v>
      </c>
    </row>
    <row r="162" spans="1:53" ht="27.75" customHeight="1">
      <c r="A162" s="15"/>
      <c r="B162" s="235" t="s">
        <v>46</v>
      </c>
      <c r="C162" s="246"/>
      <c r="D162" s="55" t="str">
        <f>IFERROR(VLOOKUP(D378,[1]DAY!$A$2:$E$3000,4,0),0)</f>
        <v>月</v>
      </c>
      <c r="E162" s="55" t="str">
        <f>IFERROR(VLOOKUP(E378,[1]DAY!$A$2:$E$3000,4,0),0)</f>
        <v>火</v>
      </c>
      <c r="F162" s="55" t="str">
        <f>IFERROR(VLOOKUP(F378,[1]DAY!$A$2:$E$3000,4,0),0)</f>
        <v>水</v>
      </c>
      <c r="G162" s="55" t="str">
        <f>IFERROR(VLOOKUP(G378,[1]DAY!$A$2:$E$3000,4,0),0)</f>
        <v>木</v>
      </c>
      <c r="H162" s="55" t="str">
        <f>IFERROR(VLOOKUP(H378,[1]DAY!$A$2:$E$3000,4,0),0)</f>
        <v>金</v>
      </c>
      <c r="I162" s="55" t="str">
        <f>IFERROR(VLOOKUP(I378,[1]DAY!$A$2:$E$3000,4,0),0)</f>
        <v>土</v>
      </c>
      <c r="J162" s="55" t="str">
        <f>IFERROR(VLOOKUP(J378,[1]DAY!$A$2:$E$3000,4,0),0)</f>
        <v>日</v>
      </c>
      <c r="K162" s="55" t="str">
        <f>IFERROR(VLOOKUP(K378,[1]DAY!$A$2:$E$3000,4,0),0)</f>
        <v>月</v>
      </c>
      <c r="L162" s="55" t="str">
        <f>IFERROR(VLOOKUP(L378,[1]DAY!$A$2:$E$3000,4,0),0)</f>
        <v>火</v>
      </c>
      <c r="M162" s="55" t="str">
        <f>IFERROR(VLOOKUP(M378,[1]DAY!$A$2:$E$3000,4,0),0)</f>
        <v>水</v>
      </c>
      <c r="N162" s="55" t="str">
        <f>IFERROR(VLOOKUP(N378,[1]DAY!$A$2:$E$3000,4,0),0)</f>
        <v>木</v>
      </c>
      <c r="O162" s="55" t="str">
        <f>IFERROR(VLOOKUP(O378,[1]DAY!$A$2:$E$3000,4,0),0)</f>
        <v>金</v>
      </c>
      <c r="P162" s="55" t="str">
        <f>IFERROR(VLOOKUP(P378,[1]DAY!$A$2:$E$3000,4,0),0)</f>
        <v>土</v>
      </c>
      <c r="Q162" s="55" t="str">
        <f>IFERROR(VLOOKUP(Q378,[1]DAY!$A$2:$E$3000,4,0),0)</f>
        <v>日</v>
      </c>
      <c r="R162" s="55" t="str">
        <f>IFERROR(VLOOKUP(R378,[1]DAY!$A$2:$E$3000,4,0),0)</f>
        <v>月</v>
      </c>
      <c r="S162" s="55" t="str">
        <f>IFERROR(VLOOKUP(S378,[1]DAY!$A$2:$E$3000,4,0),0)</f>
        <v>火</v>
      </c>
      <c r="T162" s="55" t="str">
        <f>IFERROR(VLOOKUP(T378,[1]DAY!$A$2:$E$3000,4,0),0)</f>
        <v>水</v>
      </c>
      <c r="U162" s="55" t="str">
        <f>IFERROR(VLOOKUP(U378,[1]DAY!$A$2:$E$3000,4,0),0)</f>
        <v>木</v>
      </c>
      <c r="V162" s="55" t="str">
        <f>IFERROR(VLOOKUP(V378,[1]DAY!$A$2:$E$3000,4,0),0)</f>
        <v>金</v>
      </c>
      <c r="W162" s="55" t="str">
        <f>IFERROR(VLOOKUP(W378,[1]DAY!$A$2:$E$3000,4,0),0)</f>
        <v>土</v>
      </c>
      <c r="X162" s="55" t="str">
        <f>IFERROR(VLOOKUP(X378,[1]DAY!$A$2:$E$3000,4,0),0)</f>
        <v>日</v>
      </c>
      <c r="Y162" s="55" t="str">
        <f>IFERROR(VLOOKUP(Y378,[1]DAY!$A$2:$E$3000,4,0),0)</f>
        <v>月</v>
      </c>
      <c r="Z162" s="55" t="str">
        <f>IFERROR(VLOOKUP(Z378,[1]DAY!$A$2:$E$3000,4,0),0)</f>
        <v>火</v>
      </c>
      <c r="AA162" s="55" t="str">
        <f>IFERROR(VLOOKUP(AA378,[1]DAY!$A$2:$E$3000,4,0),0)</f>
        <v>水</v>
      </c>
      <c r="AB162" s="55" t="str">
        <f>IFERROR(VLOOKUP(AB378,[1]DAY!$A$2:$E$3000,4,0),0)</f>
        <v>木</v>
      </c>
      <c r="AC162" s="55" t="str">
        <f>IFERROR(VLOOKUP(AC378,[1]DAY!$A$2:$E$3000,4,0),0)</f>
        <v>金</v>
      </c>
      <c r="AD162" s="55" t="str">
        <f>IFERROR(VLOOKUP(AD378,[1]DAY!$A$2:$E$3000,4,0),0)</f>
        <v>土</v>
      </c>
      <c r="AE162" s="55" t="str">
        <f>IFERROR(VLOOKUP(AE378,[1]DAY!$A$2:$E$3000,4,0),0)</f>
        <v>日</v>
      </c>
      <c r="AF162" s="146"/>
      <c r="AG162" s="165"/>
      <c r="AH162" s="368"/>
      <c r="AI162" s="380"/>
      <c r="AJ162" s="165"/>
      <c r="AK162" s="180"/>
      <c r="AN162" s="218"/>
      <c r="AO162" s="218"/>
      <c r="AR162" s="60">
        <f>IFERROR(VLOOKUP(AR379,[1]DAY!$A$2:$E$744,3,0),0)</f>
        <v>0</v>
      </c>
    </row>
    <row r="163" spans="1:53" ht="89.25" customHeight="1">
      <c r="A163" s="15"/>
      <c r="B163" s="236" t="s">
        <v>47</v>
      </c>
      <c r="C163" s="247"/>
      <c r="D163" s="56" t="str">
        <f>IFERROR(VLOOKUP(D378,[1]DAY!$A$2:$E$3000,5,0),0)</f>
        <v/>
      </c>
      <c r="E163" s="56" t="str">
        <f>IFERROR(VLOOKUP(E378,[1]DAY!$A$2:$E$3000,5,0),0)</f>
        <v/>
      </c>
      <c r="F163" s="56" t="str">
        <f>IFERROR(VLOOKUP(F378,[1]DAY!$A$2:$E$3000,5,0),0)</f>
        <v/>
      </c>
      <c r="G163" s="56" t="str">
        <f>IFERROR(VLOOKUP(G378,[1]DAY!$A$2:$E$3000,5,0),0)</f>
        <v/>
      </c>
      <c r="H163" s="56" t="str">
        <f>IFERROR(VLOOKUP(H378,[1]DAY!$A$2:$E$3000,5,0),0)</f>
        <v/>
      </c>
      <c r="I163" s="56" t="str">
        <f>IFERROR(VLOOKUP(I378,[1]DAY!$A$2:$E$3000,5,0),0)</f>
        <v/>
      </c>
      <c r="J163" s="56" t="str">
        <f>IFERROR(VLOOKUP(J378,[1]DAY!$A$2:$E$3000,5,0),0)</f>
        <v/>
      </c>
      <c r="K163" s="56" t="str">
        <f>IFERROR(VLOOKUP(K378,[1]DAY!$A$2:$E$3000,5,0),0)</f>
        <v/>
      </c>
      <c r="L163" s="56" t="str">
        <f>IFERROR(VLOOKUP(L378,[1]DAY!$A$2:$E$3000,5,0),0)</f>
        <v/>
      </c>
      <c r="M163" s="56" t="str">
        <f>IFERROR(VLOOKUP(M378,[1]DAY!$A$2:$E$3000,5,0),0)</f>
        <v/>
      </c>
      <c r="N163" s="56" t="str">
        <f>IFERROR(VLOOKUP(N378,[1]DAY!$A$2:$E$3000,5,0),0)</f>
        <v/>
      </c>
      <c r="O163" s="56" t="str">
        <f>IFERROR(VLOOKUP(O378,[1]DAY!$A$2:$E$3000,5,0),0)</f>
        <v/>
      </c>
      <c r="P163" s="56" t="str">
        <f>IFERROR(VLOOKUP(P378,[1]DAY!$A$2:$E$3000,5,0),0)</f>
        <v/>
      </c>
      <c r="Q163" s="56" t="str">
        <f>IFERROR(VLOOKUP(Q378,[1]DAY!$A$2:$E$3000,5,0),0)</f>
        <v/>
      </c>
      <c r="R163" s="56" t="str">
        <f>IFERROR(VLOOKUP(R378,[1]DAY!$A$2:$E$3000,5,0),0)</f>
        <v/>
      </c>
      <c r="S163" s="56" t="str">
        <f>IFERROR(VLOOKUP(S378,[1]DAY!$A$2:$E$3000,5,0),0)</f>
        <v/>
      </c>
      <c r="T163" s="56" t="str">
        <f>IFERROR(VLOOKUP(T378,[1]DAY!$A$2:$E$3000,5,0),0)</f>
        <v/>
      </c>
      <c r="U163" s="56" t="str">
        <f>IFERROR(VLOOKUP(U378,[1]DAY!$A$2:$E$3000,5,0),0)</f>
        <v/>
      </c>
      <c r="V163" s="56" t="str">
        <f>IFERROR(VLOOKUP(V378,[1]DAY!$A$2:$E$3000,5,0),0)</f>
        <v/>
      </c>
      <c r="W163" s="56" t="str">
        <f>IFERROR(VLOOKUP(W378,[1]DAY!$A$2:$E$3000,5,0),0)</f>
        <v/>
      </c>
      <c r="X163" s="56" t="str">
        <f>IFERROR(VLOOKUP(X378,[1]DAY!$A$2:$E$3000,5,0),0)</f>
        <v/>
      </c>
      <c r="Y163" s="56" t="str">
        <f>IFERROR(VLOOKUP(Y378,[1]DAY!$A$2:$E$3000,5,0),0)</f>
        <v/>
      </c>
      <c r="Z163" s="56" t="str">
        <f>IFERROR(VLOOKUP(Z378,[1]DAY!$A$2:$E$3000,5,0),0)</f>
        <v/>
      </c>
      <c r="AA163" s="56" t="str">
        <f>IFERROR(VLOOKUP(AA378,[1]DAY!$A$2:$E$3000,5,0),0)</f>
        <v>元日</v>
      </c>
      <c r="AB163" s="56" t="str">
        <f>IFERROR(VLOOKUP(AB378,[1]DAY!$A$2:$E$3000,5,0),0)</f>
        <v/>
      </c>
      <c r="AC163" s="56" t="str">
        <f>IFERROR(VLOOKUP(AC378,[1]DAY!$A$2:$E$3000,5,0),0)</f>
        <v/>
      </c>
      <c r="AD163" s="56" t="str">
        <f>IFERROR(VLOOKUP(AD378,[1]DAY!$A$2:$E$3000,5,0),0)</f>
        <v/>
      </c>
      <c r="AE163" s="56" t="str">
        <f>IFERROR(VLOOKUP(AE378,[1]DAY!$A$2:$E$3000,5,0),0)</f>
        <v/>
      </c>
      <c r="AF163" s="146"/>
      <c r="AG163" s="165"/>
      <c r="AH163" s="369"/>
      <c r="AI163" s="380"/>
      <c r="AJ163" s="165"/>
      <c r="AK163" s="181"/>
      <c r="AN163" s="214"/>
      <c r="AO163" s="214"/>
      <c r="AR163" s="60">
        <f>IFERROR(VLOOKUP(AR379,[1]DAY!$A$2:$E$744,4,0),0)</f>
        <v>0</v>
      </c>
    </row>
    <row r="164" spans="1:53" ht="27.75" customHeight="1">
      <c r="A164" s="15"/>
      <c r="B164" s="237" t="str">
        <f>$B$20</f>
        <v>作業員A</v>
      </c>
      <c r="C164" s="36" t="s">
        <v>49</v>
      </c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147">
        <f>IF(COUNT(D164:AE164)=0,+(COUNTIF(D164:AE164,"作業"))+(COUNTIF(D164:AE164,"休日")),"")</f>
        <v>0</v>
      </c>
      <c r="AG164" s="166">
        <f>IF(+COUNT(D164:AE164)=0,(COUNTIF(D164:AE164,"休日")),"")</f>
        <v>0</v>
      </c>
      <c r="AH164" s="370">
        <f>IFERROR(IF(COUNTA(D164:AE164)=0,0,IF(COUNTA(D164:AE164)&lt;28,$G$359,IF(AN165&gt;0.284,$G$357,$G$358))),0)</f>
        <v>0</v>
      </c>
      <c r="AI164" s="381">
        <f>IF(COUNT(D165:AE165)=0,+(COUNTIF(D165:AE165,"作業"))+(COUNTIF(D165:AE165,"休日")),"")</f>
        <v>0</v>
      </c>
      <c r="AJ164" s="166">
        <f>IF(COUNT(D165:AE165)=0,(COUNTIF(D165:AE165,"休日")),"")</f>
        <v>0</v>
      </c>
      <c r="AK164" s="182">
        <f>IFERROR(IF(COUNTA(D165:AE165)=0,0,IF(COUNTA(D165:AE165)&lt;28,$G$359,IF(AO165&gt;0.284,$G$355,$G$356))),0)</f>
        <v>0</v>
      </c>
      <c r="AM164" s="6"/>
      <c r="AN164" s="218"/>
      <c r="AO164" s="218"/>
      <c r="AP164" s="6"/>
      <c r="AQ164" s="6"/>
      <c r="AR164" s="135">
        <f>IFERROR(VLOOKUP(AR512,[1]DAY!$A$2:$E$744,5,0),0)</f>
        <v>0</v>
      </c>
      <c r="AS164" s="6"/>
      <c r="AT164" s="6"/>
      <c r="AU164" s="6"/>
      <c r="AV164" s="6"/>
      <c r="AW164" s="6"/>
      <c r="AX164" s="6"/>
      <c r="AY164" s="6"/>
      <c r="AZ164" s="6"/>
      <c r="BA164" s="6"/>
    </row>
    <row r="165" spans="1:53" ht="27.75" customHeight="1">
      <c r="A165" s="15"/>
      <c r="B165" s="238"/>
      <c r="C165" s="248" t="s">
        <v>51</v>
      </c>
      <c r="D165" s="262"/>
      <c r="E165" s="262"/>
      <c r="F165" s="262"/>
      <c r="G165" s="262"/>
      <c r="H165" s="262"/>
      <c r="I165" s="262"/>
      <c r="J165" s="262"/>
      <c r="K165" s="262"/>
      <c r="L165" s="262"/>
      <c r="M165" s="262"/>
      <c r="N165" s="262"/>
      <c r="O165" s="262"/>
      <c r="P165" s="262"/>
      <c r="Q165" s="262"/>
      <c r="R165" s="262"/>
      <c r="S165" s="262"/>
      <c r="T165" s="262"/>
      <c r="U165" s="262"/>
      <c r="V165" s="262"/>
      <c r="W165" s="262"/>
      <c r="X165" s="262"/>
      <c r="Y165" s="262"/>
      <c r="Z165" s="262"/>
      <c r="AA165" s="262"/>
      <c r="AB165" s="262"/>
      <c r="AC165" s="262"/>
      <c r="AD165" s="262"/>
      <c r="AE165" s="262"/>
      <c r="AF165" s="355">
        <f>IFERROR(AN165,0)</f>
        <v>0</v>
      </c>
      <c r="AG165" s="361"/>
      <c r="AH165" s="371"/>
      <c r="AI165" s="382">
        <f>IFERROR(AO165,0)</f>
        <v>0</v>
      </c>
      <c r="AJ165" s="361"/>
      <c r="AK165" s="396"/>
      <c r="AN165" s="217" t="e">
        <f>ROUND(AG164/AF164,3)</f>
        <v>#DIV/0!</v>
      </c>
      <c r="AO165" s="220" t="e">
        <f>ROUND(AJ164/AI164,3)</f>
        <v>#DIV/0!</v>
      </c>
      <c r="AR165" s="223">
        <f>IFERROR(VLOOKUP(AR512,[1]DAY!$A$2:$E$744,6,0),0)</f>
        <v>0</v>
      </c>
    </row>
    <row r="166" spans="1:53" ht="27.75" customHeight="1">
      <c r="A166" s="15"/>
      <c r="B166" s="237" t="str">
        <f>$B$22</f>
        <v>作業員B</v>
      </c>
      <c r="C166" s="36" t="s">
        <v>49</v>
      </c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147">
        <f>IF(COUNT(D166:AE166)=0,+(COUNTIF(D166:AE166,"作業"))+(COUNTIF(D166:AE166,"休日")),"")</f>
        <v>0</v>
      </c>
      <c r="AG166" s="166">
        <f>IF(+COUNT(D166:AE166)=0,(COUNTIF(D166:AE166,"休日")),"")</f>
        <v>0</v>
      </c>
      <c r="AH166" s="370">
        <f>IFERROR(IF(COUNTA(D166:AE166)=0,0,IF(COUNTA(D166:AE166)&lt;28,$G$359,IF(AN167&gt;0.284,$G$357,$G$358))),0)</f>
        <v>0</v>
      </c>
      <c r="AI166" s="381">
        <f>IF(COUNT(D167:AE167)=0,+(COUNTIF(D167:AE167,"作業"))+(COUNTIF(D167:AE167,"休日")),"")</f>
        <v>0</v>
      </c>
      <c r="AJ166" s="166">
        <f>IF(COUNT(D167:AE167)=0,(COUNTIF(D167:AE167,"休日")),"")</f>
        <v>0</v>
      </c>
      <c r="AK166" s="182">
        <f>IFERROR(IF(COUNTA(D167:AE167)=0,0,IF(COUNTA(D167:AE167)&lt;28,$G$359,IF(AO167&gt;0.284,$G$355,$G$356))),0)</f>
        <v>0</v>
      </c>
      <c r="AM166" s="6"/>
      <c r="AN166" s="218"/>
      <c r="AO166" s="218"/>
      <c r="AP166" s="6"/>
      <c r="AQ166" s="6"/>
      <c r="AR166" s="135">
        <f>IFERROR(VLOOKUP(AR508,[1]DAY!$A$2:$E$744,5,0),0)</f>
        <v>0</v>
      </c>
      <c r="AS166" s="6"/>
      <c r="AT166" s="6"/>
      <c r="AU166" s="6"/>
      <c r="AV166" s="6"/>
      <c r="AW166" s="6"/>
      <c r="AX166" s="6"/>
      <c r="AY166" s="6"/>
      <c r="AZ166" s="6"/>
      <c r="BA166" s="6"/>
    </row>
    <row r="167" spans="1:53" ht="27.75" customHeight="1">
      <c r="A167" s="15"/>
      <c r="B167" s="238"/>
      <c r="C167" s="248" t="s">
        <v>51</v>
      </c>
      <c r="D167" s="262"/>
      <c r="E167" s="262"/>
      <c r="F167" s="262"/>
      <c r="G167" s="262"/>
      <c r="H167" s="262"/>
      <c r="I167" s="262"/>
      <c r="J167" s="262"/>
      <c r="K167" s="262"/>
      <c r="L167" s="262"/>
      <c r="M167" s="262"/>
      <c r="N167" s="262"/>
      <c r="O167" s="262"/>
      <c r="P167" s="262"/>
      <c r="Q167" s="262"/>
      <c r="R167" s="262"/>
      <c r="S167" s="262"/>
      <c r="T167" s="262"/>
      <c r="U167" s="262"/>
      <c r="V167" s="262"/>
      <c r="W167" s="262"/>
      <c r="X167" s="262"/>
      <c r="Y167" s="262"/>
      <c r="Z167" s="262"/>
      <c r="AA167" s="262"/>
      <c r="AB167" s="262"/>
      <c r="AC167" s="262"/>
      <c r="AD167" s="262"/>
      <c r="AE167" s="262"/>
      <c r="AF167" s="355">
        <f>IFERROR(AN167,0)</f>
        <v>0</v>
      </c>
      <c r="AG167" s="361"/>
      <c r="AH167" s="371"/>
      <c r="AI167" s="382">
        <f>IFERROR(AO167,0)</f>
        <v>0</v>
      </c>
      <c r="AJ167" s="361"/>
      <c r="AK167" s="396"/>
      <c r="AN167" s="217" t="e">
        <f>ROUND(AG166/AF166,3)</f>
        <v>#DIV/0!</v>
      </c>
      <c r="AO167" s="220" t="e">
        <f>ROUND(AJ166/AI166,3)</f>
        <v>#DIV/0!</v>
      </c>
      <c r="AR167" s="223">
        <f>IFERROR(VLOOKUP(AR508,[1]DAY!$A$2:$E$744,6,0),0)</f>
        <v>0</v>
      </c>
    </row>
    <row r="168" spans="1:53" ht="27.75" customHeight="1">
      <c r="A168" s="15"/>
      <c r="B168" s="237" t="str">
        <f>$B$24</f>
        <v>作業員C</v>
      </c>
      <c r="C168" s="36" t="s">
        <v>49</v>
      </c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147">
        <f>IF(COUNT(D168:AE168)=0,+(COUNTIF(D168:AE168,"作業"))+(COUNTIF(D168:AE168,"休日")),"")</f>
        <v>0</v>
      </c>
      <c r="AG168" s="166">
        <f>IF(+COUNT(D168:AE168)=0,(COUNTIF(D168:AE168,"休日")),"")</f>
        <v>0</v>
      </c>
      <c r="AH168" s="370">
        <f>IFERROR(IF(COUNTA(D168:AE168)=0,0,IF(COUNTA(D168:AE168)&lt;28,$G$359,IF(AN169&gt;0.284,$G$357,$G$358))),0)</f>
        <v>0</v>
      </c>
      <c r="AI168" s="381">
        <f>IF(COUNT(D169:AE169)=0,+(COUNTIF(D169:AE169,"作業"))+(COUNTIF(D169:AE169,"休日")),"")</f>
        <v>0</v>
      </c>
      <c r="AJ168" s="166">
        <f>IF(COUNT(D169:AE169)=0,(COUNTIF(D169:AE169,"休日")),"")</f>
        <v>0</v>
      </c>
      <c r="AK168" s="182">
        <f>IFERROR(IF(COUNTA(D169:AE169)=0,0,IF(COUNTA(D169:AE169)&lt;28,$G$359,IF(AO169&gt;0.284,$G$355,$G$356))),0)</f>
        <v>0</v>
      </c>
      <c r="AM168" s="6"/>
      <c r="AN168" s="218"/>
      <c r="AO168" s="218"/>
      <c r="AP168" s="6"/>
      <c r="AQ168" s="6"/>
      <c r="AR168" s="135">
        <f>IFERROR(VLOOKUP(AR510,[1]DAY!$A$2:$E$744,5,0),0)</f>
        <v>0</v>
      </c>
      <c r="AS168" s="6"/>
      <c r="AT168" s="6"/>
      <c r="AU168" s="6"/>
      <c r="AV168" s="6"/>
      <c r="AW168" s="6"/>
      <c r="AX168" s="6"/>
      <c r="AY168" s="6"/>
      <c r="AZ168" s="6"/>
      <c r="BA168" s="6"/>
    </row>
    <row r="169" spans="1:53" ht="27.75" customHeight="1">
      <c r="A169" s="15"/>
      <c r="B169" s="238"/>
      <c r="C169" s="248" t="s">
        <v>51</v>
      </c>
      <c r="D169" s="262"/>
      <c r="E169" s="262"/>
      <c r="F169" s="262"/>
      <c r="G169" s="262"/>
      <c r="H169" s="262"/>
      <c r="I169" s="262"/>
      <c r="J169" s="262"/>
      <c r="K169" s="262"/>
      <c r="L169" s="262"/>
      <c r="M169" s="262"/>
      <c r="N169" s="262"/>
      <c r="O169" s="262"/>
      <c r="P169" s="262"/>
      <c r="Q169" s="262"/>
      <c r="R169" s="262"/>
      <c r="S169" s="262"/>
      <c r="T169" s="262"/>
      <c r="U169" s="262"/>
      <c r="V169" s="262"/>
      <c r="W169" s="262"/>
      <c r="X169" s="262"/>
      <c r="Y169" s="262"/>
      <c r="Z169" s="262"/>
      <c r="AA169" s="262"/>
      <c r="AB169" s="262"/>
      <c r="AC169" s="262"/>
      <c r="AD169" s="262"/>
      <c r="AE169" s="262"/>
      <c r="AF169" s="355">
        <f>IFERROR(AN169,0)</f>
        <v>0</v>
      </c>
      <c r="AG169" s="361"/>
      <c r="AH169" s="371"/>
      <c r="AI169" s="382">
        <f>IFERROR(AO169,0)</f>
        <v>0</v>
      </c>
      <c r="AJ169" s="361"/>
      <c r="AK169" s="396"/>
      <c r="AN169" s="217" t="e">
        <f>ROUND(AG168/AF168,3)</f>
        <v>#DIV/0!</v>
      </c>
      <c r="AO169" s="220" t="e">
        <f>ROUND(AJ168/AI168,3)</f>
        <v>#DIV/0!</v>
      </c>
      <c r="AR169" s="223">
        <f>IFERROR(VLOOKUP(AR510,[1]DAY!$A$2:$E$744,6,0),0)</f>
        <v>0</v>
      </c>
    </row>
    <row r="170" spans="1:53" ht="27.75" customHeight="1">
      <c r="A170" s="15"/>
      <c r="B170" s="237" t="str">
        <f>$B$26</f>
        <v>作業員D</v>
      </c>
      <c r="C170" s="36" t="s">
        <v>49</v>
      </c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147">
        <f>IF(COUNT(D170:AE170)=0,+(COUNTIF(D170:AE170,"作業"))+(COUNTIF(D170:AE170,"休日")),"")</f>
        <v>0</v>
      </c>
      <c r="AG170" s="166">
        <f>IF(+COUNT(D170:AE170)=0,(COUNTIF(D170:AE170,"休日")),"")</f>
        <v>0</v>
      </c>
      <c r="AH170" s="370">
        <f>IFERROR(IF(COUNTA(D170:AE170)=0,0,IF(COUNTA(D170:AE170)&lt;28,$G$359,IF(AN171&gt;0.284,$G$357,$G$358))),0)</f>
        <v>0</v>
      </c>
      <c r="AI170" s="381">
        <f>IF(COUNT(D171:AE171)=0,+(COUNTIF(D171:AE171,"作業"))+(COUNTIF(D171:AE171,"休日")),"")</f>
        <v>0</v>
      </c>
      <c r="AJ170" s="166">
        <f>IF(COUNT(D171:AE171)=0,(COUNTIF(D171:AE171,"休日")),"")</f>
        <v>0</v>
      </c>
      <c r="AK170" s="182">
        <f>IFERROR(IF(COUNTA(D171:AE171)=0,0,IF(COUNTA(D171:AE171)&lt;28,$G$359,IF(AO171&gt;0.284,$G$355,$G$356))),0)</f>
        <v>0</v>
      </c>
      <c r="AM170" s="6"/>
      <c r="AN170" s="218"/>
      <c r="AO170" s="218"/>
      <c r="AP170" s="6"/>
      <c r="AQ170" s="6"/>
      <c r="AR170" s="135">
        <f>IFERROR(VLOOKUP(AR512,[1]DAY!$A$2:$E$744,5,0),0)</f>
        <v>0</v>
      </c>
      <c r="AS170" s="6"/>
      <c r="AT170" s="6"/>
      <c r="AU170" s="6"/>
      <c r="AV170" s="6"/>
      <c r="AW170" s="6"/>
      <c r="AX170" s="6"/>
      <c r="AY170" s="6"/>
      <c r="AZ170" s="6"/>
      <c r="BA170" s="6"/>
    </row>
    <row r="171" spans="1:53" ht="27.75" customHeight="1">
      <c r="A171" s="15"/>
      <c r="B171" s="238"/>
      <c r="C171" s="248" t="s">
        <v>51</v>
      </c>
      <c r="D171" s="262"/>
      <c r="E171" s="262"/>
      <c r="F171" s="262"/>
      <c r="G171" s="262"/>
      <c r="H171" s="262"/>
      <c r="I171" s="262"/>
      <c r="J171" s="262"/>
      <c r="K171" s="262"/>
      <c r="L171" s="262"/>
      <c r="M171" s="262"/>
      <c r="N171" s="262"/>
      <c r="O171" s="262"/>
      <c r="P171" s="262"/>
      <c r="Q171" s="262"/>
      <c r="R171" s="262"/>
      <c r="S171" s="262"/>
      <c r="T171" s="262"/>
      <c r="U171" s="262"/>
      <c r="V171" s="262"/>
      <c r="W171" s="262"/>
      <c r="X171" s="262"/>
      <c r="Y171" s="262"/>
      <c r="Z171" s="262"/>
      <c r="AA171" s="262"/>
      <c r="AB171" s="262"/>
      <c r="AC171" s="262"/>
      <c r="AD171" s="262"/>
      <c r="AE171" s="262"/>
      <c r="AF171" s="355">
        <f>IFERROR(AN171,0)</f>
        <v>0</v>
      </c>
      <c r="AG171" s="361"/>
      <c r="AH171" s="371"/>
      <c r="AI171" s="382">
        <f>IFERROR(AO171,0)</f>
        <v>0</v>
      </c>
      <c r="AJ171" s="361"/>
      <c r="AK171" s="396"/>
      <c r="AN171" s="217" t="e">
        <f>ROUND(AG170/AF170,3)</f>
        <v>#DIV/0!</v>
      </c>
      <c r="AO171" s="220" t="e">
        <f>ROUND(AJ170/AI170,3)</f>
        <v>#DIV/0!</v>
      </c>
      <c r="AR171" s="223">
        <f>IFERROR(VLOOKUP(AR512,[1]DAY!$A$2:$E$744,6,0),0)</f>
        <v>0</v>
      </c>
    </row>
    <row r="172" spans="1:53" ht="27.75" customHeight="1">
      <c r="A172" s="15"/>
      <c r="B172" s="237" t="str">
        <f>$B$28</f>
        <v>作業員E</v>
      </c>
      <c r="C172" s="36" t="s">
        <v>49</v>
      </c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  <c r="AB172" s="57"/>
      <c r="AC172" s="57"/>
      <c r="AD172" s="57"/>
      <c r="AE172" s="57"/>
      <c r="AF172" s="147">
        <f>IF(COUNT(D172:AE172)=0,+(COUNTIF(D172:AE172,"作業"))+(COUNTIF(D172:AE172,"休日")),"")</f>
        <v>0</v>
      </c>
      <c r="AG172" s="166">
        <f>IF(+COUNT(D172:AE172)=0,(COUNTIF(D172:AE172,"休日")),"")</f>
        <v>0</v>
      </c>
      <c r="AH172" s="370">
        <f>IFERROR(IF(COUNTA(D172:AE172)=0,0,IF(COUNTA(D172:AE172)&lt;28,$G$359,IF(AN173&gt;0.284,$G$357,$G$358))),0)</f>
        <v>0</v>
      </c>
      <c r="AI172" s="381">
        <f>IF(COUNT(D173:AE173)=0,+(COUNTIF(D173:AE173,"作業"))+(COUNTIF(D173:AE173,"休日")),"")</f>
        <v>0</v>
      </c>
      <c r="AJ172" s="166">
        <f>IF(COUNT(D173:AE173)=0,(COUNTIF(D173:AE173,"休日")),"")</f>
        <v>0</v>
      </c>
      <c r="AK172" s="182">
        <f>IFERROR(IF(COUNTA(D173:AE173)=0,0,IF(COUNTA(D173:AE173)&lt;28,$G$359,IF(AO173&gt;0.284,$G$355,$G$356))),0)</f>
        <v>0</v>
      </c>
      <c r="AM172" s="6"/>
      <c r="AN172" s="218"/>
      <c r="AO172" s="218"/>
      <c r="AP172" s="6"/>
      <c r="AQ172" s="6"/>
      <c r="AR172" s="135">
        <f>IFERROR(VLOOKUP(AR514,[1]DAY!$A$2:$E$744,5,0),0)</f>
        <v>0</v>
      </c>
      <c r="AS172" s="6"/>
      <c r="AT172" s="6"/>
      <c r="AU172" s="6"/>
      <c r="AV172" s="6"/>
      <c r="AW172" s="6"/>
      <c r="AX172" s="6"/>
      <c r="AY172" s="6"/>
      <c r="AZ172" s="6"/>
      <c r="BA172" s="6"/>
    </row>
    <row r="173" spans="1:53" ht="27.75" customHeight="1">
      <c r="A173" s="15"/>
      <c r="B173" s="238"/>
      <c r="C173" s="248" t="s">
        <v>51</v>
      </c>
      <c r="D173" s="262"/>
      <c r="E173" s="262"/>
      <c r="F173" s="262"/>
      <c r="G173" s="262"/>
      <c r="H173" s="262"/>
      <c r="I173" s="262"/>
      <c r="J173" s="262"/>
      <c r="K173" s="262"/>
      <c r="L173" s="262"/>
      <c r="M173" s="262"/>
      <c r="N173" s="262"/>
      <c r="O173" s="262"/>
      <c r="P173" s="262"/>
      <c r="Q173" s="262"/>
      <c r="R173" s="262"/>
      <c r="S173" s="262"/>
      <c r="T173" s="262"/>
      <c r="U173" s="262"/>
      <c r="V173" s="262"/>
      <c r="W173" s="262"/>
      <c r="X173" s="262"/>
      <c r="Y173" s="262"/>
      <c r="Z173" s="262"/>
      <c r="AA173" s="262"/>
      <c r="AB173" s="262"/>
      <c r="AC173" s="262"/>
      <c r="AD173" s="262"/>
      <c r="AE173" s="262"/>
      <c r="AF173" s="355">
        <f>IFERROR(AN173,0)</f>
        <v>0</v>
      </c>
      <c r="AG173" s="361"/>
      <c r="AH173" s="371"/>
      <c r="AI173" s="382">
        <f>IFERROR(AO173,0)</f>
        <v>0</v>
      </c>
      <c r="AJ173" s="361"/>
      <c r="AK173" s="396"/>
      <c r="AN173" s="217" t="e">
        <f>ROUND(AG172/AF172,3)</f>
        <v>#DIV/0!</v>
      </c>
      <c r="AO173" s="220" t="e">
        <f>ROUND(AJ172/AI172,3)</f>
        <v>#DIV/0!</v>
      </c>
      <c r="AR173" s="223">
        <f>IFERROR(VLOOKUP(AR514,[1]DAY!$A$2:$E$744,6,0),0)</f>
        <v>0</v>
      </c>
    </row>
    <row r="174" spans="1:53" ht="27.75" customHeight="1">
      <c r="A174" s="15"/>
      <c r="B174" s="237" t="str">
        <f>$B$30</f>
        <v>作業員F</v>
      </c>
      <c r="C174" s="36" t="s">
        <v>49</v>
      </c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147">
        <f>IF(COUNT(D174:AE174)=0,+(COUNTIF(D174:AE174,"作業"))+(COUNTIF(D174:AE174,"休日")),"")</f>
        <v>0</v>
      </c>
      <c r="AG174" s="166">
        <f>IF(+COUNT(D174:AE174)=0,(COUNTIF(D174:AE174,"休日")),"")</f>
        <v>0</v>
      </c>
      <c r="AH174" s="370">
        <f>IFERROR(IF(COUNTA(D174:AE174)=0,0,IF(COUNTA(D174:AE174)&lt;28,$G$359,IF(AN175&gt;0.284,$G$357,$G$358))),0)</f>
        <v>0</v>
      </c>
      <c r="AI174" s="381">
        <f>IF(COUNT(D175:AE175)=0,+(COUNTIF(D175:AE175,"作業"))+(COUNTIF(D175:AE175,"休日")),"")</f>
        <v>0</v>
      </c>
      <c r="AJ174" s="166">
        <f>IF(COUNT(D175:AE175)=0,(COUNTIF(D175:AE175,"休日")),"")</f>
        <v>0</v>
      </c>
      <c r="AK174" s="182">
        <f>IFERROR(IF(COUNTA(D175:AE175)=0,0,IF(COUNTA(D175:AE175)&lt;28,$G$359,IF(AO175&gt;0.284,$G$355,$G$356))),0)</f>
        <v>0</v>
      </c>
      <c r="AM174" s="6"/>
      <c r="AN174" s="218"/>
      <c r="AO174" s="218"/>
      <c r="AR174" s="135">
        <f>IFERROR(VLOOKUP(AR379,[1]DAY!$A$2:$E$744,5,0),0)</f>
        <v>0</v>
      </c>
    </row>
    <row r="175" spans="1:53" ht="27.75" customHeight="1">
      <c r="A175" s="16"/>
      <c r="B175" s="238"/>
      <c r="C175" s="37" t="s">
        <v>51</v>
      </c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148">
        <f>IFERROR(AN175,0)</f>
        <v>0</v>
      </c>
      <c r="AG175" s="167"/>
      <c r="AH175" s="374"/>
      <c r="AI175" s="384">
        <f>IFERROR(AO175,0)</f>
        <v>0</v>
      </c>
      <c r="AJ175" s="167"/>
      <c r="AK175" s="183"/>
      <c r="AN175" s="217" t="e">
        <f>ROUND(AG174/AF174,3)</f>
        <v>#DIV/0!</v>
      </c>
      <c r="AO175" s="220" t="e">
        <f>ROUND(AJ174/AI174,3)</f>
        <v>#DIV/0!</v>
      </c>
      <c r="AR175" s="223">
        <f>IFERROR(VLOOKUP(AR379,[1]DAY!$A$2:$E$744,6,0),0)</f>
        <v>0</v>
      </c>
    </row>
    <row r="176" spans="1:53" ht="27.75" customHeight="1">
      <c r="A176" s="14" t="s">
        <v>27</v>
      </c>
      <c r="B176" s="233" t="s">
        <v>31</v>
      </c>
      <c r="C176" s="244"/>
      <c r="D176" s="59">
        <f>IFERROR(VLOOKUP(D379,[1]DAY!$A$2:$E$3000,2,0),0)</f>
        <v>1</v>
      </c>
      <c r="E176" s="59">
        <f>IFERROR(VLOOKUP(E379,[1]DAY!$A$2:$E$744,2,0),0)</f>
        <v>1</v>
      </c>
      <c r="F176" s="59">
        <f>IFERROR(VLOOKUP(F379,[1]DAY!$A$2:$E$744,2,0),0)</f>
        <v>1</v>
      </c>
      <c r="G176" s="59">
        <f>IFERROR(VLOOKUP(G379,[1]DAY!$A$2:$E$744,2,0),0)</f>
        <v>1</v>
      </c>
      <c r="H176" s="59">
        <f>IFERROR(VLOOKUP(H379,[1]DAY!$A$2:$E$744,2,0),0)</f>
        <v>1</v>
      </c>
      <c r="I176" s="59">
        <f>IFERROR(VLOOKUP(I379,[1]DAY!$A$2:$E$744,2,0),0)</f>
        <v>1</v>
      </c>
      <c r="J176" s="59">
        <f>IFERROR(VLOOKUP(J379,[1]DAY!$A$2:$E$744,2,0),0)</f>
        <v>1</v>
      </c>
      <c r="K176" s="59">
        <f>IFERROR(VLOOKUP(K379,[1]DAY!$A$2:$E$744,2,0),0)</f>
        <v>1</v>
      </c>
      <c r="L176" s="59">
        <f>IFERROR(VLOOKUP(L379,[1]DAY!$A$2:$E$744,2,0),0)</f>
        <v>1</v>
      </c>
      <c r="M176" s="59">
        <f>IFERROR(VLOOKUP(M379,[1]DAY!$A$2:$E$744,2,0),0)</f>
        <v>1</v>
      </c>
      <c r="N176" s="59">
        <f>IFERROR(VLOOKUP(N379,[1]DAY!$A$2:$E$744,2,0),0)</f>
        <v>1</v>
      </c>
      <c r="O176" s="59">
        <f>IFERROR(VLOOKUP(O379,[1]DAY!$A$2:$E$744,2,0),0)</f>
        <v>1</v>
      </c>
      <c r="P176" s="59">
        <f>IFERROR(VLOOKUP(P379,[1]DAY!$A$2:$E$744,2,0),0)</f>
        <v>1</v>
      </c>
      <c r="Q176" s="59">
        <f>IFERROR(VLOOKUP(Q379,[1]DAY!$A$2:$E$744,2,0),0)</f>
        <v>1</v>
      </c>
      <c r="R176" s="59">
        <f>IFERROR(VLOOKUP(R379,[1]DAY!$A$2:$E$744,2,0),0)</f>
        <v>1</v>
      </c>
      <c r="S176" s="59">
        <f>IFERROR(VLOOKUP(S379,[1]DAY!$A$2:$E$744,2,0),0)</f>
        <v>1</v>
      </c>
      <c r="T176" s="59">
        <f>IFERROR(VLOOKUP(T379,[1]DAY!$A$2:$E$744,2,0),0)</f>
        <v>1</v>
      </c>
      <c r="U176" s="59">
        <f>IFERROR(VLOOKUP(U379,[1]DAY!$A$2:$E$744,2,0),0)</f>
        <v>1</v>
      </c>
      <c r="V176" s="59">
        <f>IFERROR(VLOOKUP(V379,[1]DAY!$A$2:$E$744,2,0),0)</f>
        <v>1</v>
      </c>
      <c r="W176" s="59">
        <f>IFERROR(VLOOKUP(W379,[1]DAY!$A$2:$E$744,2,0),0)</f>
        <v>1</v>
      </c>
      <c r="X176" s="59">
        <f>IFERROR(VLOOKUP(X379,[1]DAY!$A$2:$E$744,2,0),0)</f>
        <v>1</v>
      </c>
      <c r="Y176" s="59">
        <f>IFERROR(VLOOKUP(Y379,[1]DAY!$A$2:$E$744,2,0),0)</f>
        <v>1</v>
      </c>
      <c r="Z176" s="59">
        <f>IFERROR(VLOOKUP(Z379,[1]DAY!$A$2:$E$744,2,0),0)</f>
        <v>1</v>
      </c>
      <c r="AA176" s="59">
        <f>IFERROR(VLOOKUP(AA379,[1]DAY!$A$2:$E$744,2,0),0)</f>
        <v>1</v>
      </c>
      <c r="AB176" s="59">
        <f>IFERROR(VLOOKUP(AB379,[1]DAY!$A$2:$E$744,2,0),0)</f>
        <v>1</v>
      </c>
      <c r="AC176" s="59">
        <f>IFERROR(VLOOKUP(AC379,[1]DAY!$A$2:$E$744,2,0),0)</f>
        <v>1</v>
      </c>
      <c r="AD176" s="59">
        <f>IFERROR(VLOOKUP(AD379,[1]DAY!$A$2:$E$744,2,0),0)</f>
        <v>2</v>
      </c>
      <c r="AE176" s="59">
        <f>IFERROR(VLOOKUP(AE379,[1]DAY!$A$2:$E$744,2,0),0)</f>
        <v>2</v>
      </c>
      <c r="AF176" s="149" t="s">
        <v>68</v>
      </c>
      <c r="AG176" s="168" t="s">
        <v>77</v>
      </c>
      <c r="AH176" s="368" t="s">
        <v>79</v>
      </c>
      <c r="AI176" s="379" t="s">
        <v>68</v>
      </c>
      <c r="AJ176" s="164" t="s">
        <v>80</v>
      </c>
      <c r="AK176" s="180" t="s">
        <v>79</v>
      </c>
      <c r="AL176" s="6"/>
      <c r="AN176" s="218"/>
      <c r="AO176" s="218"/>
      <c r="AR176" s="224">
        <f>IFERROR(VLOOKUP(AR379,[1]DAY!$A$2:$E$744,7,0),0)</f>
        <v>0</v>
      </c>
    </row>
    <row r="177" spans="1:53" ht="27.75" customHeight="1">
      <c r="A177" s="15"/>
      <c r="B177" s="234" t="s">
        <v>45</v>
      </c>
      <c r="C177" s="245"/>
      <c r="D177" s="54">
        <f>IFERROR(VLOOKUP(D379,[1]DAY!$A$2:$E$3000,3,0),0)</f>
        <v>6</v>
      </c>
      <c r="E177" s="54">
        <f>IFERROR(VLOOKUP(E379,[1]DAY!$A$2:$E$744,3,0),0)</f>
        <v>7</v>
      </c>
      <c r="F177" s="54">
        <f>IFERROR(VLOOKUP(F379,[1]DAY!$A$2:$E$744,3,0),0)</f>
        <v>8</v>
      </c>
      <c r="G177" s="54">
        <f>IFERROR(VLOOKUP(G379,[1]DAY!$A$2:$E$744,3,0),0)</f>
        <v>9</v>
      </c>
      <c r="H177" s="54">
        <f>IFERROR(VLOOKUP(H379,[1]DAY!$A$2:$E$744,3,0),0)</f>
        <v>10</v>
      </c>
      <c r="I177" s="54">
        <f>IFERROR(VLOOKUP(I379,[1]DAY!$A$2:$E$744,3,0),0)</f>
        <v>11</v>
      </c>
      <c r="J177" s="54">
        <f>IFERROR(VLOOKUP(J379,[1]DAY!$A$2:$E$744,3,0),0)</f>
        <v>12</v>
      </c>
      <c r="K177" s="54">
        <f>IFERROR(VLOOKUP(K379,[1]DAY!$A$2:$E$744,3,0),0)</f>
        <v>13</v>
      </c>
      <c r="L177" s="54">
        <f>IFERROR(VLOOKUP(L379,[1]DAY!$A$2:$E$744,3,0),0)</f>
        <v>14</v>
      </c>
      <c r="M177" s="54">
        <f>IFERROR(VLOOKUP(M379,[1]DAY!$A$2:$E$744,3,0),0)</f>
        <v>15</v>
      </c>
      <c r="N177" s="54">
        <f>IFERROR(VLOOKUP(N379,[1]DAY!$A$2:$E$744,3,0),0)</f>
        <v>16</v>
      </c>
      <c r="O177" s="54">
        <f>IFERROR(VLOOKUP(O379,[1]DAY!$A$2:$E$744,3,0),0)</f>
        <v>17</v>
      </c>
      <c r="P177" s="54">
        <f>IFERROR(VLOOKUP(P379,[1]DAY!$A$2:$E$744,3,0),0)</f>
        <v>18</v>
      </c>
      <c r="Q177" s="54">
        <f>IFERROR(VLOOKUP(Q379,[1]DAY!$A$2:$E$744,3,0),0)</f>
        <v>19</v>
      </c>
      <c r="R177" s="54">
        <f>IFERROR(VLOOKUP(R379,[1]DAY!$A$2:$E$744,3,0),0)</f>
        <v>20</v>
      </c>
      <c r="S177" s="54">
        <f>IFERROR(VLOOKUP(S379,[1]DAY!$A$2:$E$744,3,0),0)</f>
        <v>21</v>
      </c>
      <c r="T177" s="54">
        <f>IFERROR(VLOOKUP(T379,[1]DAY!$A$2:$E$744,3,0),0)</f>
        <v>22</v>
      </c>
      <c r="U177" s="54">
        <f>IFERROR(VLOOKUP(U379,[1]DAY!$A$2:$E$744,3,0),0)</f>
        <v>23</v>
      </c>
      <c r="V177" s="54">
        <f>IFERROR(VLOOKUP(V379,[1]DAY!$A$2:$E$744,3,0),0)</f>
        <v>24</v>
      </c>
      <c r="W177" s="54">
        <f>IFERROR(VLOOKUP(W379,[1]DAY!$A$2:$E$744,3,0),0)</f>
        <v>25</v>
      </c>
      <c r="X177" s="54">
        <f>IFERROR(VLOOKUP(X379,[1]DAY!$A$2:$E$744,3,0),0)</f>
        <v>26</v>
      </c>
      <c r="Y177" s="54">
        <f>IFERROR(VLOOKUP(Y379,[1]DAY!$A$2:$E$744,3,0),0)</f>
        <v>27</v>
      </c>
      <c r="Z177" s="54">
        <f>IFERROR(VLOOKUP(Z379,[1]DAY!$A$2:$E$744,3,0),0)</f>
        <v>28</v>
      </c>
      <c r="AA177" s="54">
        <f>IFERROR(VLOOKUP(AA379,[1]DAY!$A$2:$E$744,3,0),0)</f>
        <v>29</v>
      </c>
      <c r="AB177" s="54">
        <f>IFERROR(VLOOKUP(AB379,[1]DAY!$A$2:$E$744,3,0),0)</f>
        <v>30</v>
      </c>
      <c r="AC177" s="54">
        <f>IFERROR(VLOOKUP(AC379,[1]DAY!$A$2:$E$744,3,0),0)</f>
        <v>31</v>
      </c>
      <c r="AD177" s="54">
        <f>IFERROR(VLOOKUP(AD379,[1]DAY!$A$2:$E$744,3,0),0)</f>
        <v>1</v>
      </c>
      <c r="AE177" s="134">
        <f>IFERROR(VLOOKUP(AE379,[1]DAY!$A$2:$E$744,3,0),0)</f>
        <v>2</v>
      </c>
      <c r="AF177" s="146"/>
      <c r="AG177" s="165"/>
      <c r="AH177" s="368"/>
      <c r="AI177" s="380"/>
      <c r="AJ177" s="165"/>
      <c r="AK177" s="180"/>
      <c r="AN177" s="218"/>
      <c r="AO177" s="218"/>
      <c r="AR177" s="225">
        <f>IFERROR(VLOOKUP(AR380,[1]DAY!$A$2:$E$744,2,0),0)</f>
        <v>0</v>
      </c>
    </row>
    <row r="178" spans="1:53" ht="27.75" customHeight="1">
      <c r="A178" s="15"/>
      <c r="B178" s="235" t="s">
        <v>46</v>
      </c>
      <c r="C178" s="246"/>
      <c r="D178" s="55" t="str">
        <f>IFERROR(VLOOKUP(D379,[1]DAY!$A$2:$E$3000,4,0),0)</f>
        <v>月</v>
      </c>
      <c r="E178" s="55" t="str">
        <f>IFERROR(VLOOKUP(E379,[1]DAY!$A$2:$E$3000,4,0),0)</f>
        <v>火</v>
      </c>
      <c r="F178" s="55" t="str">
        <f>IFERROR(VLOOKUP(F379,[1]DAY!$A$2:$E$3000,4,0),0)</f>
        <v>水</v>
      </c>
      <c r="G178" s="55" t="str">
        <f>IFERROR(VLOOKUP(G379,[1]DAY!$A$2:$E$3000,4,0),0)</f>
        <v>木</v>
      </c>
      <c r="H178" s="55" t="str">
        <f>IFERROR(VLOOKUP(H379,[1]DAY!$A$2:$E$3000,4,0),0)</f>
        <v>金</v>
      </c>
      <c r="I178" s="55" t="str">
        <f>IFERROR(VLOOKUP(I379,[1]DAY!$A$2:$E$3000,4,0),0)</f>
        <v>土</v>
      </c>
      <c r="J178" s="55" t="str">
        <f>IFERROR(VLOOKUP(J379,[1]DAY!$A$2:$E$3000,4,0),0)</f>
        <v>日</v>
      </c>
      <c r="K178" s="55" t="str">
        <f>IFERROR(VLOOKUP(K379,[1]DAY!$A$2:$E$3000,4,0),0)</f>
        <v>月</v>
      </c>
      <c r="L178" s="55" t="str">
        <f>IFERROR(VLOOKUP(L379,[1]DAY!$A$2:$E$3000,4,0),0)</f>
        <v>火</v>
      </c>
      <c r="M178" s="55" t="str">
        <f>IFERROR(VLOOKUP(M379,[1]DAY!$A$2:$E$3000,4,0),0)</f>
        <v>水</v>
      </c>
      <c r="N178" s="55" t="str">
        <f>IFERROR(VLOOKUP(N379,[1]DAY!$A$2:$E$3000,4,0),0)</f>
        <v>木</v>
      </c>
      <c r="O178" s="55" t="str">
        <f>IFERROR(VLOOKUP(O379,[1]DAY!$A$2:$E$3000,4,0),0)</f>
        <v>金</v>
      </c>
      <c r="P178" s="55" t="str">
        <f>IFERROR(VLOOKUP(P379,[1]DAY!$A$2:$E$3000,4,0),0)</f>
        <v>土</v>
      </c>
      <c r="Q178" s="55" t="str">
        <f>IFERROR(VLOOKUP(Q379,[1]DAY!$A$2:$E$3000,4,0),0)</f>
        <v>日</v>
      </c>
      <c r="R178" s="55" t="str">
        <f>IFERROR(VLOOKUP(R379,[1]DAY!$A$2:$E$3000,4,0),0)</f>
        <v>月</v>
      </c>
      <c r="S178" s="55" t="str">
        <f>IFERROR(VLOOKUP(S379,[1]DAY!$A$2:$E$3000,4,0),0)</f>
        <v>火</v>
      </c>
      <c r="T178" s="55" t="str">
        <f>IFERROR(VLOOKUP(T379,[1]DAY!$A$2:$E$3000,4,0),0)</f>
        <v>水</v>
      </c>
      <c r="U178" s="55" t="str">
        <f>IFERROR(VLOOKUP(U379,[1]DAY!$A$2:$E$3000,4,0),0)</f>
        <v>木</v>
      </c>
      <c r="V178" s="55" t="str">
        <f>IFERROR(VLOOKUP(V379,[1]DAY!$A$2:$E$3000,4,0),0)</f>
        <v>金</v>
      </c>
      <c r="W178" s="55" t="str">
        <f>IFERROR(VLOOKUP(W379,[1]DAY!$A$2:$E$3000,4,0),0)</f>
        <v>土</v>
      </c>
      <c r="X178" s="55" t="str">
        <f>IFERROR(VLOOKUP(X379,[1]DAY!$A$2:$E$3000,4,0),0)</f>
        <v>日</v>
      </c>
      <c r="Y178" s="55" t="str">
        <f>IFERROR(VLOOKUP(Y379,[1]DAY!$A$2:$E$3000,4,0),0)</f>
        <v>月</v>
      </c>
      <c r="Z178" s="55" t="str">
        <f>IFERROR(VLOOKUP(Z379,[1]DAY!$A$2:$E$3000,4,0),0)</f>
        <v>火</v>
      </c>
      <c r="AA178" s="55" t="str">
        <f>IFERROR(VLOOKUP(AA379,[1]DAY!$A$2:$E$3000,4,0),0)</f>
        <v>水</v>
      </c>
      <c r="AB178" s="55" t="str">
        <f>IFERROR(VLOOKUP(AB379,[1]DAY!$A$2:$E$3000,4,0),0)</f>
        <v>木</v>
      </c>
      <c r="AC178" s="55" t="str">
        <f>IFERROR(VLOOKUP(AC379,[1]DAY!$A$2:$E$3000,4,0),0)</f>
        <v>金</v>
      </c>
      <c r="AD178" s="55" t="str">
        <f>IFERROR(VLOOKUP(AD379,[1]DAY!$A$2:$E$3000,4,0),0)</f>
        <v>土</v>
      </c>
      <c r="AE178" s="55" t="str">
        <f>IFERROR(VLOOKUP(AE379,[1]DAY!$A$2:$E$3000,4,0),0)</f>
        <v>日</v>
      </c>
      <c r="AF178" s="146"/>
      <c r="AG178" s="165"/>
      <c r="AH178" s="368"/>
      <c r="AI178" s="380"/>
      <c r="AJ178" s="165"/>
      <c r="AK178" s="180"/>
      <c r="AN178" s="218"/>
      <c r="AO178" s="218"/>
      <c r="AR178" s="60">
        <f>IFERROR(VLOOKUP(AR380,[1]DAY!$A$2:$E$744,3,0),0)</f>
        <v>0</v>
      </c>
    </row>
    <row r="179" spans="1:53" ht="89.25" customHeight="1">
      <c r="A179" s="15"/>
      <c r="B179" s="236" t="s">
        <v>47</v>
      </c>
      <c r="C179" s="247"/>
      <c r="D179" s="56" t="str">
        <f>IFERROR(VLOOKUP(D379,[1]DAY!$A$2:$E$3000,5,0),0)</f>
        <v/>
      </c>
      <c r="E179" s="56" t="str">
        <f>IFERROR(VLOOKUP(E379,[1]DAY!$A$2:$E$3000,5,0),0)</f>
        <v/>
      </c>
      <c r="F179" s="56" t="str">
        <f>IFERROR(VLOOKUP(F379,[1]DAY!$A$2:$E$3000,5,0),0)</f>
        <v/>
      </c>
      <c r="G179" s="56" t="str">
        <f>IFERROR(VLOOKUP(G379,[1]DAY!$A$2:$E$3000,5,0),0)</f>
        <v/>
      </c>
      <c r="H179" s="56" t="str">
        <f>IFERROR(VLOOKUP(H379,[1]DAY!$A$2:$E$3000,5,0),0)</f>
        <v/>
      </c>
      <c r="I179" s="56" t="str">
        <f>IFERROR(VLOOKUP(I379,[1]DAY!$A$2:$E$3000,5,0),0)</f>
        <v/>
      </c>
      <c r="J179" s="56" t="str">
        <f>IFERROR(VLOOKUP(J379,[1]DAY!$A$2:$E$3000,5,0),0)</f>
        <v/>
      </c>
      <c r="K179" s="56" t="str">
        <f>IFERROR(VLOOKUP(K379,[1]DAY!$A$2:$E$3000,5,0),0)</f>
        <v>成人の日</v>
      </c>
      <c r="L179" s="56" t="str">
        <f>IFERROR(VLOOKUP(L379,[1]DAY!$A$2:$E$3000,5,0),0)</f>
        <v/>
      </c>
      <c r="M179" s="56" t="str">
        <f>IFERROR(VLOOKUP(M379,[1]DAY!$A$2:$E$3000,5,0),0)</f>
        <v/>
      </c>
      <c r="N179" s="56" t="str">
        <f>IFERROR(VLOOKUP(N379,[1]DAY!$A$2:$E$3000,5,0),0)</f>
        <v/>
      </c>
      <c r="O179" s="56" t="str">
        <f>IFERROR(VLOOKUP(O379,[1]DAY!$A$2:$E$3000,5,0),0)</f>
        <v/>
      </c>
      <c r="P179" s="56" t="str">
        <f>IFERROR(VLOOKUP(P379,[1]DAY!$A$2:$E$3000,5,0),0)</f>
        <v/>
      </c>
      <c r="Q179" s="56" t="str">
        <f>IFERROR(VLOOKUP(Q379,[1]DAY!$A$2:$E$3000,5,0),0)</f>
        <v/>
      </c>
      <c r="R179" s="56" t="str">
        <f>IFERROR(VLOOKUP(R379,[1]DAY!$A$2:$E$3000,5,0),0)</f>
        <v/>
      </c>
      <c r="S179" s="56" t="str">
        <f>IFERROR(VLOOKUP(S379,[1]DAY!$A$2:$E$3000,5,0),0)</f>
        <v/>
      </c>
      <c r="T179" s="56" t="str">
        <f>IFERROR(VLOOKUP(T379,[1]DAY!$A$2:$E$3000,5,0),0)</f>
        <v/>
      </c>
      <c r="U179" s="56" t="str">
        <f>IFERROR(VLOOKUP(U379,[1]DAY!$A$2:$E$3000,5,0),0)</f>
        <v/>
      </c>
      <c r="V179" s="56" t="str">
        <f>IFERROR(VLOOKUP(V379,[1]DAY!$A$2:$E$3000,5,0),0)</f>
        <v/>
      </c>
      <c r="W179" s="56" t="str">
        <f>IFERROR(VLOOKUP(W379,[1]DAY!$A$2:$E$3000,5,0),0)</f>
        <v/>
      </c>
      <c r="X179" s="56" t="str">
        <f>IFERROR(VLOOKUP(X379,[1]DAY!$A$2:$E$3000,5,0),0)</f>
        <v/>
      </c>
      <c r="Y179" s="56" t="str">
        <f>IFERROR(VLOOKUP(Y379,[1]DAY!$A$2:$E$3000,5,0),0)</f>
        <v/>
      </c>
      <c r="Z179" s="56" t="str">
        <f>IFERROR(VLOOKUP(Z379,[1]DAY!$A$2:$E$3000,5,0),0)</f>
        <v/>
      </c>
      <c r="AA179" s="56" t="str">
        <f>IFERROR(VLOOKUP(AA379,[1]DAY!$A$2:$E$3000,5,0),0)</f>
        <v/>
      </c>
      <c r="AB179" s="56" t="str">
        <f>IFERROR(VLOOKUP(AB379,[1]DAY!$A$2:$E$3000,5,0),0)</f>
        <v/>
      </c>
      <c r="AC179" s="56" t="str">
        <f>IFERROR(VLOOKUP(AC379,[1]DAY!$A$2:$E$3000,5,0),0)</f>
        <v/>
      </c>
      <c r="AD179" s="56" t="str">
        <f>IFERROR(VLOOKUP(AD379,[1]DAY!$A$2:$E$3000,5,0),0)</f>
        <v/>
      </c>
      <c r="AE179" s="56" t="str">
        <f>IFERROR(VLOOKUP(AE379,[1]DAY!$A$2:$E$3000,5,0),0)</f>
        <v/>
      </c>
      <c r="AF179" s="146"/>
      <c r="AG179" s="165"/>
      <c r="AH179" s="369"/>
      <c r="AI179" s="380"/>
      <c r="AJ179" s="165"/>
      <c r="AK179" s="181"/>
      <c r="AN179" s="214"/>
      <c r="AO179" s="214"/>
      <c r="AR179" s="60">
        <f>IFERROR(VLOOKUP(AR380,[1]DAY!$A$2:$E$744,4,0),0)</f>
        <v>0</v>
      </c>
    </row>
    <row r="180" spans="1:53" ht="27.75" customHeight="1">
      <c r="A180" s="15"/>
      <c r="B180" s="237" t="str">
        <f>$B$20</f>
        <v>作業員A</v>
      </c>
      <c r="C180" s="36" t="s">
        <v>49</v>
      </c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  <c r="AC180" s="57"/>
      <c r="AD180" s="57"/>
      <c r="AE180" s="57"/>
      <c r="AF180" s="147">
        <f>IF(COUNT(D180:AE180)=0,+(COUNTIF(D180:AE180,"作業"))+(COUNTIF(D180:AE180,"休日")),"")</f>
        <v>0</v>
      </c>
      <c r="AG180" s="166">
        <f>IF(+COUNT(D180:AE180)=0,(COUNTIF(D180:AE180,"休日")),"")</f>
        <v>0</v>
      </c>
      <c r="AH180" s="370">
        <f>IFERROR(IF(COUNTA(D180:AE180)=0,0,IF(COUNTA(D180:AE180)&lt;28,$G$359,IF(AN181&gt;0.284,$G$357,$G$358))),0)</f>
        <v>0</v>
      </c>
      <c r="AI180" s="381">
        <f>IF(COUNT(D181:AE181)=0,+(COUNTIF(D181:AE181,"作業"))+(COUNTIF(D181:AE181,"休日")),"")</f>
        <v>0</v>
      </c>
      <c r="AJ180" s="166">
        <f>IF(COUNT(D181:AE181)=0,(COUNTIF(D181:AE181,"休日")),"")</f>
        <v>0</v>
      </c>
      <c r="AK180" s="182">
        <f>IFERROR(IF(COUNTA(D181:AE181)=0,0,IF(COUNTA(D181:AE181)&lt;28,$G$359,IF(AO181&gt;0.284,$G$355,$G$356))),0)</f>
        <v>0</v>
      </c>
      <c r="AM180" s="6"/>
      <c r="AN180" s="218"/>
      <c r="AO180" s="218"/>
      <c r="AP180" s="6"/>
      <c r="AQ180" s="6"/>
      <c r="AR180" s="135">
        <f>IFERROR(VLOOKUP(AR528,[1]DAY!$A$2:$E$744,5,0),0)</f>
        <v>0</v>
      </c>
      <c r="AS180" s="6"/>
      <c r="AT180" s="6"/>
      <c r="AU180" s="6"/>
      <c r="AV180" s="6"/>
      <c r="AW180" s="6"/>
      <c r="AX180" s="6"/>
      <c r="AY180" s="6"/>
      <c r="AZ180" s="6"/>
      <c r="BA180" s="6"/>
    </row>
    <row r="181" spans="1:53" ht="27.75" customHeight="1">
      <c r="A181" s="15"/>
      <c r="B181" s="238"/>
      <c r="C181" s="248" t="s">
        <v>51</v>
      </c>
      <c r="D181" s="262"/>
      <c r="E181" s="262"/>
      <c r="F181" s="262"/>
      <c r="G181" s="262"/>
      <c r="H181" s="262"/>
      <c r="I181" s="262"/>
      <c r="J181" s="262"/>
      <c r="K181" s="262"/>
      <c r="L181" s="262"/>
      <c r="M181" s="262"/>
      <c r="N181" s="262"/>
      <c r="O181" s="262"/>
      <c r="P181" s="262"/>
      <c r="Q181" s="262"/>
      <c r="R181" s="262"/>
      <c r="S181" s="262"/>
      <c r="T181" s="262"/>
      <c r="U181" s="262"/>
      <c r="V181" s="262"/>
      <c r="W181" s="262"/>
      <c r="X181" s="262"/>
      <c r="Y181" s="262"/>
      <c r="Z181" s="262"/>
      <c r="AA181" s="262"/>
      <c r="AB181" s="262"/>
      <c r="AC181" s="262"/>
      <c r="AD181" s="262"/>
      <c r="AE181" s="262"/>
      <c r="AF181" s="355">
        <f>IFERROR(AN181,0)</f>
        <v>0</v>
      </c>
      <c r="AG181" s="361"/>
      <c r="AH181" s="371"/>
      <c r="AI181" s="382">
        <f>IFERROR(AO181,0)</f>
        <v>0</v>
      </c>
      <c r="AJ181" s="361"/>
      <c r="AK181" s="396"/>
      <c r="AN181" s="217" t="e">
        <f>ROUND(AG180/AF180,3)</f>
        <v>#DIV/0!</v>
      </c>
      <c r="AO181" s="220" t="e">
        <f>ROUND(AJ180/AI180,3)</f>
        <v>#DIV/0!</v>
      </c>
      <c r="AR181" s="223">
        <f>IFERROR(VLOOKUP(AR528,[1]DAY!$A$2:$E$744,6,0),0)</f>
        <v>0</v>
      </c>
    </row>
    <row r="182" spans="1:53" ht="27.75" customHeight="1">
      <c r="A182" s="15"/>
      <c r="B182" s="237" t="str">
        <f>$B$22</f>
        <v>作業員B</v>
      </c>
      <c r="C182" s="36" t="s">
        <v>49</v>
      </c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147">
        <f>IF(COUNT(D182:AE182)=0,+(COUNTIF(D182:AE182,"作業"))+(COUNTIF(D182:AE182,"休日")),"")</f>
        <v>0</v>
      </c>
      <c r="AG182" s="166">
        <f>IF(+COUNT(D182:AE182)=0,(COUNTIF(D182:AE182,"休日")),"")</f>
        <v>0</v>
      </c>
      <c r="AH182" s="370">
        <f>IFERROR(IF(COUNTA(D182:AE182)=0,0,IF(COUNTA(D182:AE182)&lt;28,$G$359,IF(AN183&gt;0.284,$G$357,$G$358))),0)</f>
        <v>0</v>
      </c>
      <c r="AI182" s="381">
        <f>IF(COUNT(D183:AE183)=0,+(COUNTIF(D183:AE183,"作業"))+(COUNTIF(D183:AE183,"休日")),"")</f>
        <v>0</v>
      </c>
      <c r="AJ182" s="166">
        <f>IF(COUNT(D183:AE183)=0,(COUNTIF(D183:AE183,"休日")),"")</f>
        <v>0</v>
      </c>
      <c r="AK182" s="182">
        <f>IFERROR(IF(COUNTA(D183:AE183)=0,0,IF(COUNTA(D183:AE183)&lt;28,$G$359,IF(AO183&gt;0.284,$G$355,$G$356))),0)</f>
        <v>0</v>
      </c>
      <c r="AM182" s="6"/>
      <c r="AN182" s="218"/>
      <c r="AO182" s="218"/>
      <c r="AP182" s="6"/>
      <c r="AQ182" s="6"/>
      <c r="AR182" s="135">
        <f>IFERROR(VLOOKUP(AR524,[1]DAY!$A$2:$E$744,5,0),0)</f>
        <v>0</v>
      </c>
      <c r="AS182" s="6"/>
      <c r="AT182" s="6"/>
      <c r="AU182" s="6"/>
      <c r="AV182" s="6"/>
      <c r="AW182" s="6"/>
      <c r="AX182" s="6"/>
      <c r="AY182" s="6"/>
      <c r="AZ182" s="6"/>
      <c r="BA182" s="6"/>
    </row>
    <row r="183" spans="1:53" ht="27.75" customHeight="1">
      <c r="A183" s="15"/>
      <c r="B183" s="238"/>
      <c r="C183" s="248" t="s">
        <v>51</v>
      </c>
      <c r="D183" s="262"/>
      <c r="E183" s="262"/>
      <c r="F183" s="262"/>
      <c r="G183" s="262"/>
      <c r="H183" s="262"/>
      <c r="I183" s="262"/>
      <c r="J183" s="262"/>
      <c r="K183" s="262"/>
      <c r="L183" s="262"/>
      <c r="M183" s="262"/>
      <c r="N183" s="262"/>
      <c r="O183" s="262"/>
      <c r="P183" s="262"/>
      <c r="Q183" s="262"/>
      <c r="R183" s="262"/>
      <c r="S183" s="262"/>
      <c r="T183" s="262"/>
      <c r="U183" s="262"/>
      <c r="V183" s="262"/>
      <c r="W183" s="262"/>
      <c r="X183" s="262"/>
      <c r="Y183" s="262"/>
      <c r="Z183" s="262"/>
      <c r="AA183" s="262"/>
      <c r="AB183" s="262"/>
      <c r="AC183" s="262"/>
      <c r="AD183" s="262"/>
      <c r="AE183" s="262"/>
      <c r="AF183" s="355">
        <f>IFERROR(AN183,0)</f>
        <v>0</v>
      </c>
      <c r="AG183" s="361"/>
      <c r="AH183" s="371"/>
      <c r="AI183" s="382">
        <f>IFERROR(AO183,0)</f>
        <v>0</v>
      </c>
      <c r="AJ183" s="361"/>
      <c r="AK183" s="396"/>
      <c r="AN183" s="217" t="e">
        <f>ROUND(AG182/AF182,3)</f>
        <v>#DIV/0!</v>
      </c>
      <c r="AO183" s="220" t="e">
        <f>ROUND(AJ182/AI182,3)</f>
        <v>#DIV/0!</v>
      </c>
      <c r="AR183" s="223">
        <f>IFERROR(VLOOKUP(AR524,[1]DAY!$A$2:$E$744,6,0),0)</f>
        <v>0</v>
      </c>
    </row>
    <row r="184" spans="1:53" ht="27.75" customHeight="1">
      <c r="A184" s="15"/>
      <c r="B184" s="237" t="str">
        <f>$B$24</f>
        <v>作業員C</v>
      </c>
      <c r="C184" s="36" t="s">
        <v>49</v>
      </c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147">
        <f>IF(COUNT(D184:AE184)=0,+(COUNTIF(D184:AE184,"作業"))+(COUNTIF(D184:AE184,"休日")),"")</f>
        <v>0</v>
      </c>
      <c r="AG184" s="166">
        <f>IF(+COUNT(D184:AE184)=0,(COUNTIF(D184:AE184,"休日")),"")</f>
        <v>0</v>
      </c>
      <c r="AH184" s="370">
        <f>IFERROR(IF(COUNTA(D184:AE184)=0,0,IF(COUNTA(D184:AE184)&lt;28,$G$359,IF(AN185&gt;0.284,$G$357,$G$358))),0)</f>
        <v>0</v>
      </c>
      <c r="AI184" s="381">
        <f>IF(COUNT(D185:AE185)=0,+(COUNTIF(D185:AE185,"作業"))+(COUNTIF(D185:AE185,"休日")),"")</f>
        <v>0</v>
      </c>
      <c r="AJ184" s="166">
        <f>IF(COUNT(D185:AE185)=0,(COUNTIF(D185:AE185,"休日")),"")</f>
        <v>0</v>
      </c>
      <c r="AK184" s="182">
        <f>IFERROR(IF(COUNTA(D185:AE185)=0,0,IF(COUNTA(D185:AE185)&lt;28,$G$359,IF(AO185&gt;0.284,$G$355,$G$356))),0)</f>
        <v>0</v>
      </c>
      <c r="AM184" s="6"/>
      <c r="AN184" s="218"/>
      <c r="AO184" s="218"/>
      <c r="AP184" s="6"/>
      <c r="AQ184" s="6"/>
      <c r="AR184" s="135">
        <f>IFERROR(VLOOKUP(AR526,[1]DAY!$A$2:$E$744,5,0),0)</f>
        <v>0</v>
      </c>
      <c r="AS184" s="6"/>
      <c r="AT184" s="6"/>
      <c r="AU184" s="6"/>
      <c r="AV184" s="6"/>
      <c r="AW184" s="6"/>
      <c r="AX184" s="6"/>
      <c r="AY184" s="6"/>
      <c r="AZ184" s="6"/>
      <c r="BA184" s="6"/>
    </row>
    <row r="185" spans="1:53" ht="27.75" customHeight="1">
      <c r="A185" s="15"/>
      <c r="B185" s="238"/>
      <c r="C185" s="248" t="s">
        <v>51</v>
      </c>
      <c r="D185" s="262"/>
      <c r="E185" s="262"/>
      <c r="F185" s="262"/>
      <c r="G185" s="262"/>
      <c r="H185" s="262"/>
      <c r="I185" s="262"/>
      <c r="J185" s="262"/>
      <c r="K185" s="262"/>
      <c r="L185" s="262"/>
      <c r="M185" s="262"/>
      <c r="N185" s="262"/>
      <c r="O185" s="262"/>
      <c r="P185" s="262"/>
      <c r="Q185" s="262"/>
      <c r="R185" s="262"/>
      <c r="S185" s="262"/>
      <c r="T185" s="262"/>
      <c r="U185" s="262"/>
      <c r="V185" s="262"/>
      <c r="W185" s="262"/>
      <c r="X185" s="262"/>
      <c r="Y185" s="262"/>
      <c r="Z185" s="262"/>
      <c r="AA185" s="262"/>
      <c r="AB185" s="262"/>
      <c r="AC185" s="262"/>
      <c r="AD185" s="262"/>
      <c r="AE185" s="262"/>
      <c r="AF185" s="355">
        <f>IFERROR(AN185,0)</f>
        <v>0</v>
      </c>
      <c r="AG185" s="361"/>
      <c r="AH185" s="371"/>
      <c r="AI185" s="382">
        <f>IFERROR(AO185,0)</f>
        <v>0</v>
      </c>
      <c r="AJ185" s="361"/>
      <c r="AK185" s="396"/>
      <c r="AN185" s="217" t="e">
        <f>ROUND(AG184/AF184,3)</f>
        <v>#DIV/0!</v>
      </c>
      <c r="AO185" s="220" t="e">
        <f>ROUND(AJ184/AI184,3)</f>
        <v>#DIV/0!</v>
      </c>
      <c r="AR185" s="223">
        <f>IFERROR(VLOOKUP(AR526,[1]DAY!$A$2:$E$744,6,0),0)</f>
        <v>0</v>
      </c>
    </row>
    <row r="186" spans="1:53" ht="27.75" customHeight="1">
      <c r="A186" s="15"/>
      <c r="B186" s="237" t="str">
        <f>$B$26</f>
        <v>作業員D</v>
      </c>
      <c r="C186" s="36" t="s">
        <v>49</v>
      </c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147">
        <f>IF(COUNT(D186:AE186)=0,+(COUNTIF(D186:AE186,"作業"))+(COUNTIF(D186:AE186,"休日")),"")</f>
        <v>0</v>
      </c>
      <c r="AG186" s="166">
        <f>IF(+COUNT(D186:AE186)=0,(COUNTIF(D186:AE186,"休日")),"")</f>
        <v>0</v>
      </c>
      <c r="AH186" s="370">
        <f>IFERROR(IF(COUNTA(D186:AE186)=0,0,IF(COUNTA(D186:AE186)&lt;28,$G$359,IF(AN187&gt;0.284,$G$357,$G$358))),0)</f>
        <v>0</v>
      </c>
      <c r="AI186" s="381">
        <f>IF(COUNT(D187:AE187)=0,+(COUNTIF(D187:AE187,"作業"))+(COUNTIF(D187:AE187,"休日")),"")</f>
        <v>0</v>
      </c>
      <c r="AJ186" s="166">
        <f>IF(COUNT(D187:AE187)=0,(COUNTIF(D187:AE187,"休日")),"")</f>
        <v>0</v>
      </c>
      <c r="AK186" s="182">
        <f>IFERROR(IF(COUNTA(D187:AE187)=0,0,IF(COUNTA(D187:AE187)&lt;28,$G$359,IF(AO187&gt;0.284,$G$355,$G$356))),0)</f>
        <v>0</v>
      </c>
      <c r="AM186" s="6"/>
      <c r="AN186" s="218"/>
      <c r="AO186" s="218"/>
      <c r="AP186" s="6"/>
      <c r="AQ186" s="6"/>
      <c r="AR186" s="135">
        <f>IFERROR(VLOOKUP(AR528,[1]DAY!$A$2:$E$744,5,0),0)</f>
        <v>0</v>
      </c>
      <c r="AS186" s="6"/>
      <c r="AT186" s="6"/>
      <c r="AU186" s="6"/>
      <c r="AV186" s="6"/>
      <c r="AW186" s="6"/>
      <c r="AX186" s="6"/>
      <c r="AY186" s="6"/>
      <c r="AZ186" s="6"/>
      <c r="BA186" s="6"/>
    </row>
    <row r="187" spans="1:53" ht="27.75" customHeight="1">
      <c r="A187" s="15"/>
      <c r="B187" s="238"/>
      <c r="C187" s="248" t="s">
        <v>51</v>
      </c>
      <c r="D187" s="262"/>
      <c r="E187" s="262"/>
      <c r="F187" s="262"/>
      <c r="G187" s="262"/>
      <c r="H187" s="262"/>
      <c r="I187" s="262"/>
      <c r="J187" s="262"/>
      <c r="K187" s="262"/>
      <c r="L187" s="262"/>
      <c r="M187" s="262"/>
      <c r="N187" s="262"/>
      <c r="O187" s="262"/>
      <c r="P187" s="262"/>
      <c r="Q187" s="262"/>
      <c r="R187" s="262"/>
      <c r="S187" s="262"/>
      <c r="T187" s="262"/>
      <c r="U187" s="262"/>
      <c r="V187" s="262"/>
      <c r="W187" s="262"/>
      <c r="X187" s="262"/>
      <c r="Y187" s="262"/>
      <c r="Z187" s="262"/>
      <c r="AA187" s="262"/>
      <c r="AB187" s="262"/>
      <c r="AC187" s="262"/>
      <c r="AD187" s="262"/>
      <c r="AE187" s="262"/>
      <c r="AF187" s="355">
        <f>IFERROR(AN187,0)</f>
        <v>0</v>
      </c>
      <c r="AG187" s="361"/>
      <c r="AH187" s="371"/>
      <c r="AI187" s="382">
        <f>IFERROR(AO187,0)</f>
        <v>0</v>
      </c>
      <c r="AJ187" s="361"/>
      <c r="AK187" s="396"/>
      <c r="AN187" s="217" t="e">
        <f>ROUND(AG186/AF186,3)</f>
        <v>#DIV/0!</v>
      </c>
      <c r="AO187" s="220" t="e">
        <f>ROUND(AJ186/AI186,3)</f>
        <v>#DIV/0!</v>
      </c>
      <c r="AR187" s="223">
        <f>IFERROR(VLOOKUP(AR528,[1]DAY!$A$2:$E$744,6,0),0)</f>
        <v>0</v>
      </c>
    </row>
    <row r="188" spans="1:53" ht="27.75" customHeight="1">
      <c r="A188" s="15"/>
      <c r="B188" s="237" t="str">
        <f>$B$28</f>
        <v>作業員E</v>
      </c>
      <c r="C188" s="36" t="s">
        <v>49</v>
      </c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  <c r="AC188" s="57"/>
      <c r="AD188" s="57"/>
      <c r="AE188" s="57"/>
      <c r="AF188" s="147">
        <f>IF(COUNT(D188:AE188)=0,+(COUNTIF(D188:AE188,"作業"))+(COUNTIF(D188:AE188,"休日")),"")</f>
        <v>0</v>
      </c>
      <c r="AG188" s="166">
        <f>IF(+COUNT(D188:AE188)=0,(COUNTIF(D188:AE188,"休日")),"")</f>
        <v>0</v>
      </c>
      <c r="AH188" s="370">
        <f>IFERROR(IF(COUNTA(D188:AE188)=0,0,IF(COUNTA(D188:AE188)&lt;28,$G$359,IF(AN189&gt;0.284,$G$357,$G$358))),0)</f>
        <v>0</v>
      </c>
      <c r="AI188" s="381">
        <f>IF(COUNT(D189:AE189)=0,+(COUNTIF(D189:AE189,"作業"))+(COUNTIF(D189:AE189,"休日")),"")</f>
        <v>0</v>
      </c>
      <c r="AJ188" s="166">
        <f>IF(COUNT(D189:AE189)=0,(COUNTIF(D189:AE189,"休日")),"")</f>
        <v>0</v>
      </c>
      <c r="AK188" s="182">
        <f>IFERROR(IF(COUNTA(D189:AE189)=0,0,IF(COUNTA(D189:AE189)&lt;28,$G$359,IF(AO189&gt;0.284,$G$355,$G$356))),0)</f>
        <v>0</v>
      </c>
      <c r="AM188" s="6"/>
      <c r="AN188" s="218"/>
      <c r="AO188" s="218"/>
      <c r="AP188" s="6"/>
      <c r="AQ188" s="6"/>
      <c r="AR188" s="135">
        <f>IFERROR(VLOOKUP(AR530,[1]DAY!$A$2:$E$744,5,0),0)</f>
        <v>0</v>
      </c>
      <c r="AS188" s="6"/>
      <c r="AT188" s="6"/>
      <c r="AU188" s="6"/>
      <c r="AV188" s="6"/>
      <c r="AW188" s="6"/>
      <c r="AX188" s="6"/>
      <c r="AY188" s="6"/>
      <c r="AZ188" s="6"/>
      <c r="BA188" s="6"/>
    </row>
    <row r="189" spans="1:53" ht="27.75" customHeight="1">
      <c r="A189" s="15"/>
      <c r="B189" s="238"/>
      <c r="C189" s="248" t="s">
        <v>51</v>
      </c>
      <c r="D189" s="262"/>
      <c r="E189" s="262"/>
      <c r="F189" s="262"/>
      <c r="G189" s="262"/>
      <c r="H189" s="262"/>
      <c r="I189" s="262"/>
      <c r="J189" s="262"/>
      <c r="K189" s="262"/>
      <c r="L189" s="262"/>
      <c r="M189" s="262"/>
      <c r="N189" s="262"/>
      <c r="O189" s="262"/>
      <c r="P189" s="262"/>
      <c r="Q189" s="262"/>
      <c r="R189" s="262"/>
      <c r="S189" s="262"/>
      <c r="T189" s="262"/>
      <c r="U189" s="262"/>
      <c r="V189" s="262"/>
      <c r="W189" s="262"/>
      <c r="X189" s="262"/>
      <c r="Y189" s="262"/>
      <c r="Z189" s="262"/>
      <c r="AA189" s="262"/>
      <c r="AB189" s="262"/>
      <c r="AC189" s="262"/>
      <c r="AD189" s="262"/>
      <c r="AE189" s="262"/>
      <c r="AF189" s="355">
        <f>IFERROR(AN189,0)</f>
        <v>0</v>
      </c>
      <c r="AG189" s="361"/>
      <c r="AH189" s="371"/>
      <c r="AI189" s="382">
        <f>IFERROR(AO189,0)</f>
        <v>0</v>
      </c>
      <c r="AJ189" s="361"/>
      <c r="AK189" s="396"/>
      <c r="AN189" s="217" t="e">
        <f>ROUND(AG188/AF188,3)</f>
        <v>#DIV/0!</v>
      </c>
      <c r="AO189" s="220" t="e">
        <f>ROUND(AJ188/AI188,3)</f>
        <v>#DIV/0!</v>
      </c>
      <c r="AR189" s="223">
        <f>IFERROR(VLOOKUP(AR530,[1]DAY!$A$2:$E$744,6,0),0)</f>
        <v>0</v>
      </c>
    </row>
    <row r="190" spans="1:53" ht="27.75" customHeight="1">
      <c r="A190" s="15"/>
      <c r="B190" s="237" t="str">
        <f>$B$30</f>
        <v>作業員F</v>
      </c>
      <c r="C190" s="36" t="s">
        <v>49</v>
      </c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147">
        <f>IF(COUNT(D190:AE190)=0,+(COUNTIF(D190:AE190,"作業"))+(COUNTIF(D190:AE190,"休日")),"")</f>
        <v>0</v>
      </c>
      <c r="AG190" s="166">
        <f>IF(+COUNT(D190:AE190)=0,(COUNTIF(D190:AE190,"休日")),"")</f>
        <v>0</v>
      </c>
      <c r="AH190" s="370">
        <f>IFERROR(IF(COUNTA(D190:AE190)=0,0,IF(COUNTA(D190:AE190)&lt;28,$G$359,IF(AN191&gt;0.284,$G$357,$G$358))),0)</f>
        <v>0</v>
      </c>
      <c r="AI190" s="381">
        <f>IF(COUNT(D191:AE191)=0,+(COUNTIF(D191:AE191,"作業"))+(COUNTIF(D191:AE191,"休日")),"")</f>
        <v>0</v>
      </c>
      <c r="AJ190" s="166">
        <f>IF(COUNT(D191:AE191)=0,(COUNTIF(D191:AE191,"休日")),"")</f>
        <v>0</v>
      </c>
      <c r="AK190" s="182">
        <f>IFERROR(IF(COUNTA(D191:AE191)=0,0,IF(COUNTA(D191:AE191)&lt;28,$G$359,IF(AO191&gt;0.284,$G$355,$G$356))),0)</f>
        <v>0</v>
      </c>
      <c r="AM190" s="6"/>
      <c r="AN190" s="218"/>
      <c r="AO190" s="218"/>
      <c r="AR190" s="135">
        <f>IFERROR(VLOOKUP(AR380,[1]DAY!$A$2:$E$744,5,0),0)</f>
        <v>0</v>
      </c>
    </row>
    <row r="191" spans="1:53" ht="27.75" customHeight="1">
      <c r="A191" s="16"/>
      <c r="B191" s="238"/>
      <c r="C191" s="37" t="s">
        <v>51</v>
      </c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  <c r="AF191" s="148">
        <f>IFERROR(AN191,0)</f>
        <v>0</v>
      </c>
      <c r="AG191" s="167"/>
      <c r="AH191" s="374"/>
      <c r="AI191" s="384">
        <f>IFERROR(AO191,0)</f>
        <v>0</v>
      </c>
      <c r="AJ191" s="167"/>
      <c r="AK191" s="183"/>
      <c r="AN191" s="217" t="e">
        <f>ROUND(AG190/AF190,3)</f>
        <v>#DIV/0!</v>
      </c>
      <c r="AO191" s="220" t="e">
        <f>ROUND(AJ190/AI190,3)</f>
        <v>#DIV/0!</v>
      </c>
      <c r="AR191" s="223">
        <f>IFERROR(VLOOKUP(AR380,[1]DAY!$A$2:$E$744,6,0),0)</f>
        <v>0</v>
      </c>
    </row>
    <row r="192" spans="1:53" ht="27.75" customHeight="1">
      <c r="A192" s="14" t="s">
        <v>28</v>
      </c>
      <c r="B192" s="233" t="s">
        <v>31</v>
      </c>
      <c r="C192" s="244"/>
      <c r="D192" s="53">
        <f>IFERROR(VLOOKUP(D380,[1]DAY!$A$2:$E$3000,2,0),0)</f>
        <v>2</v>
      </c>
      <c r="E192" s="53">
        <f>IFERROR(VLOOKUP(E380,[1]DAY!$A$2:$E$744,2,0),0)</f>
        <v>2</v>
      </c>
      <c r="F192" s="53">
        <f>IFERROR(VLOOKUP(F380,[1]DAY!$A$2:$E$744,2,0),0)</f>
        <v>2</v>
      </c>
      <c r="G192" s="53">
        <f>IFERROR(VLOOKUP(G380,[1]DAY!$A$2:$E$744,2,0),0)</f>
        <v>2</v>
      </c>
      <c r="H192" s="53">
        <f>IFERROR(VLOOKUP(H380,[1]DAY!$A$2:$E$744,2,0),0)</f>
        <v>2</v>
      </c>
      <c r="I192" s="53">
        <f>IFERROR(VLOOKUP(I380,[1]DAY!$A$2:$E$744,2,0),0)</f>
        <v>2</v>
      </c>
      <c r="J192" s="53">
        <f>IFERROR(VLOOKUP(J380,[1]DAY!$A$2:$E$744,2,0),0)</f>
        <v>2</v>
      </c>
      <c r="K192" s="53">
        <f>IFERROR(VLOOKUP(K380,[1]DAY!$A$2:$E$744,2,0),0)</f>
        <v>2</v>
      </c>
      <c r="L192" s="53">
        <f>IFERROR(VLOOKUP(L380,[1]DAY!$A$2:$E$744,2,0),0)</f>
        <v>2</v>
      </c>
      <c r="M192" s="53">
        <f>IFERROR(VLOOKUP(M380,[1]DAY!$A$2:$E$744,2,0),0)</f>
        <v>2</v>
      </c>
      <c r="N192" s="53">
        <f>IFERROR(VLOOKUP(N380,[1]DAY!$A$2:$E$744,2,0),0)</f>
        <v>2</v>
      </c>
      <c r="O192" s="53">
        <f>IFERROR(VLOOKUP(O380,[1]DAY!$A$2:$E$744,2,0),0)</f>
        <v>2</v>
      </c>
      <c r="P192" s="53">
        <f>IFERROR(VLOOKUP(P380,[1]DAY!$A$2:$E$744,2,0),0)</f>
        <v>2</v>
      </c>
      <c r="Q192" s="53">
        <f>IFERROR(VLOOKUP(Q380,[1]DAY!$A$2:$E$744,2,0),0)</f>
        <v>2</v>
      </c>
      <c r="R192" s="53">
        <f>IFERROR(VLOOKUP(R380,[1]DAY!$A$2:$E$744,2,0),0)</f>
        <v>2</v>
      </c>
      <c r="S192" s="53">
        <f>IFERROR(VLOOKUP(S380,[1]DAY!$A$2:$E$744,2,0),0)</f>
        <v>2</v>
      </c>
      <c r="T192" s="53">
        <f>IFERROR(VLOOKUP(T380,[1]DAY!$A$2:$E$744,2,0),0)</f>
        <v>2</v>
      </c>
      <c r="U192" s="53">
        <f>IFERROR(VLOOKUP(U380,[1]DAY!$A$2:$E$744,2,0),0)</f>
        <v>2</v>
      </c>
      <c r="V192" s="53">
        <f>IFERROR(VLOOKUP(V380,[1]DAY!$A$2:$E$744,2,0),0)</f>
        <v>2</v>
      </c>
      <c r="W192" s="53">
        <f>IFERROR(VLOOKUP(W380,[1]DAY!$A$2:$E$744,2,0),0)</f>
        <v>2</v>
      </c>
      <c r="X192" s="53">
        <f>IFERROR(VLOOKUP(X380,[1]DAY!$A$2:$E$744,2,0),0)</f>
        <v>2</v>
      </c>
      <c r="Y192" s="53">
        <f>IFERROR(VLOOKUP(Y380,[1]DAY!$A$2:$E$744,2,0),0)</f>
        <v>2</v>
      </c>
      <c r="Z192" s="53">
        <f>IFERROR(VLOOKUP(Z380,[1]DAY!$A$2:$E$744,2,0),0)</f>
        <v>2</v>
      </c>
      <c r="AA192" s="53">
        <f>IFERROR(VLOOKUP(AA380,[1]DAY!$A$2:$E$744,2,0),0)</f>
        <v>2</v>
      </c>
      <c r="AB192" s="53">
        <f>IFERROR(VLOOKUP(AB380,[1]DAY!$A$2:$E$744,2,0),0)</f>
        <v>2</v>
      </c>
      <c r="AC192" s="53">
        <f>IFERROR(VLOOKUP(AC380,[1]DAY!$A$2:$E$744,2,0),0)</f>
        <v>2</v>
      </c>
      <c r="AD192" s="53">
        <f>IFERROR(VLOOKUP(AD380,[1]DAY!$A$2:$E$744,2,0),0)</f>
        <v>3</v>
      </c>
      <c r="AE192" s="53">
        <f>IFERROR(VLOOKUP(AE380,[1]DAY!$A$2:$E$744,2,0),0)</f>
        <v>3</v>
      </c>
      <c r="AF192" s="149" t="s">
        <v>68</v>
      </c>
      <c r="AG192" s="168" t="s">
        <v>77</v>
      </c>
      <c r="AH192" s="368" t="s">
        <v>79</v>
      </c>
      <c r="AI192" s="379" t="s">
        <v>68</v>
      </c>
      <c r="AJ192" s="164" t="s">
        <v>80</v>
      </c>
      <c r="AK192" s="180" t="s">
        <v>79</v>
      </c>
      <c r="AL192" s="6"/>
      <c r="AN192" s="218"/>
      <c r="AO192" s="218"/>
      <c r="AR192" s="226">
        <f>IFERROR(VLOOKUP(AR380,[1]DAY!$A$2:$E$744,7,0),0)</f>
        <v>0</v>
      </c>
    </row>
    <row r="193" spans="1:53" ht="27.75" customHeight="1">
      <c r="A193" s="15"/>
      <c r="B193" s="234" t="s">
        <v>45</v>
      </c>
      <c r="C193" s="245"/>
      <c r="D193" s="54">
        <f>IFERROR(VLOOKUP(D380,[1]DAY!$A$2:$E$3000,3,0),0)</f>
        <v>3</v>
      </c>
      <c r="E193" s="54">
        <f>IFERROR(VLOOKUP(E380,[1]DAY!$A$2:$E$744,3,0),0)</f>
        <v>4</v>
      </c>
      <c r="F193" s="54">
        <f>IFERROR(VLOOKUP(F380,[1]DAY!$A$2:$E$744,3,0),0)</f>
        <v>5</v>
      </c>
      <c r="G193" s="54">
        <f>IFERROR(VLOOKUP(G380,[1]DAY!$A$2:$E$744,3,0),0)</f>
        <v>6</v>
      </c>
      <c r="H193" s="54">
        <f>IFERROR(VLOOKUP(H380,[1]DAY!$A$2:$E$744,3,0),0)</f>
        <v>7</v>
      </c>
      <c r="I193" s="54">
        <f>IFERROR(VLOOKUP(I380,[1]DAY!$A$2:$E$744,3,0),0)</f>
        <v>8</v>
      </c>
      <c r="J193" s="54">
        <f>IFERROR(VLOOKUP(J380,[1]DAY!$A$2:$E$744,3,0),0)</f>
        <v>9</v>
      </c>
      <c r="K193" s="54">
        <f>IFERROR(VLOOKUP(K380,[1]DAY!$A$2:$E$744,3,0),0)</f>
        <v>10</v>
      </c>
      <c r="L193" s="54">
        <f>IFERROR(VLOOKUP(L380,[1]DAY!$A$2:$E$744,3,0),0)</f>
        <v>11</v>
      </c>
      <c r="M193" s="54">
        <f>IFERROR(VLOOKUP(M380,[1]DAY!$A$2:$E$744,3,0),0)</f>
        <v>12</v>
      </c>
      <c r="N193" s="54">
        <f>IFERROR(VLOOKUP(N380,[1]DAY!$A$2:$E$744,3,0),0)</f>
        <v>13</v>
      </c>
      <c r="O193" s="54">
        <f>IFERROR(VLOOKUP(O380,[1]DAY!$A$2:$E$744,3,0),0)</f>
        <v>14</v>
      </c>
      <c r="P193" s="54">
        <f>IFERROR(VLOOKUP(P380,[1]DAY!$A$2:$E$744,3,0),0)</f>
        <v>15</v>
      </c>
      <c r="Q193" s="54">
        <f>IFERROR(VLOOKUP(Q380,[1]DAY!$A$2:$E$744,3,0),0)</f>
        <v>16</v>
      </c>
      <c r="R193" s="54">
        <f>IFERROR(VLOOKUP(R380,[1]DAY!$A$2:$E$744,3,0),0)</f>
        <v>17</v>
      </c>
      <c r="S193" s="54">
        <f>IFERROR(VLOOKUP(S380,[1]DAY!$A$2:$E$744,3,0),0)</f>
        <v>18</v>
      </c>
      <c r="T193" s="54">
        <f>IFERROR(VLOOKUP(T380,[1]DAY!$A$2:$E$744,3,0),0)</f>
        <v>19</v>
      </c>
      <c r="U193" s="54">
        <f>IFERROR(VLOOKUP(U380,[1]DAY!$A$2:$E$744,3,0),0)</f>
        <v>20</v>
      </c>
      <c r="V193" s="54">
        <f>IFERROR(VLOOKUP(V380,[1]DAY!$A$2:$E$744,3,0),0)</f>
        <v>21</v>
      </c>
      <c r="W193" s="54">
        <f>IFERROR(VLOOKUP(W380,[1]DAY!$A$2:$E$744,3,0),0)</f>
        <v>22</v>
      </c>
      <c r="X193" s="54">
        <f>IFERROR(VLOOKUP(X380,[1]DAY!$A$2:$E$744,3,0),0)</f>
        <v>23</v>
      </c>
      <c r="Y193" s="54">
        <f>IFERROR(VLOOKUP(Y380,[1]DAY!$A$2:$E$744,3,0),0)</f>
        <v>24</v>
      </c>
      <c r="Z193" s="54">
        <f>IFERROR(VLOOKUP(Z380,[1]DAY!$A$2:$E$744,3,0),0)</f>
        <v>25</v>
      </c>
      <c r="AA193" s="54">
        <f>IFERROR(VLOOKUP(AA380,[1]DAY!$A$2:$E$744,3,0),0)</f>
        <v>26</v>
      </c>
      <c r="AB193" s="54">
        <f>IFERROR(VLOOKUP(AB380,[1]DAY!$A$2:$E$744,3,0),0)</f>
        <v>27</v>
      </c>
      <c r="AC193" s="54">
        <f>IFERROR(VLOOKUP(AC380,[1]DAY!$A$2:$E$744,3,0),0)</f>
        <v>28</v>
      </c>
      <c r="AD193" s="54">
        <f>IFERROR(VLOOKUP(AD380,[1]DAY!$A$2:$E$744,3,0),0)</f>
        <v>1</v>
      </c>
      <c r="AE193" s="134">
        <f>IFERROR(VLOOKUP(AE380,[1]DAY!$A$2:$E$744,3,0),0)</f>
        <v>2</v>
      </c>
      <c r="AF193" s="146"/>
      <c r="AG193" s="165"/>
      <c r="AH193" s="368"/>
      <c r="AI193" s="380"/>
      <c r="AJ193" s="165"/>
      <c r="AK193" s="180"/>
      <c r="AN193" s="218"/>
      <c r="AO193" s="218"/>
      <c r="AR193" s="30">
        <f>IFERROR(VLOOKUP(AR381,[1]DAY!$A$2:$E$744,2,0),0)</f>
        <v>0</v>
      </c>
    </row>
    <row r="194" spans="1:53" ht="27.75" customHeight="1">
      <c r="A194" s="15"/>
      <c r="B194" s="235" t="s">
        <v>46</v>
      </c>
      <c r="C194" s="246"/>
      <c r="D194" s="55" t="str">
        <f>IFERROR(VLOOKUP(D380,[1]DAY!$A$2:$E$3000,4,0),0)</f>
        <v>月</v>
      </c>
      <c r="E194" s="55" t="str">
        <f>IFERROR(VLOOKUP(E380,[1]DAY!$A$2:$E$3000,4,0),0)</f>
        <v>火</v>
      </c>
      <c r="F194" s="55" t="str">
        <f>IFERROR(VLOOKUP(F380,[1]DAY!$A$2:$E$3000,4,0),0)</f>
        <v>水</v>
      </c>
      <c r="G194" s="55" t="str">
        <f>IFERROR(VLOOKUP(G380,[1]DAY!$A$2:$E$3000,4,0),0)</f>
        <v>木</v>
      </c>
      <c r="H194" s="55" t="str">
        <f>IFERROR(VLOOKUP(H380,[1]DAY!$A$2:$E$3000,4,0),0)</f>
        <v>金</v>
      </c>
      <c r="I194" s="55" t="str">
        <f>IFERROR(VLOOKUP(I380,[1]DAY!$A$2:$E$3000,4,0),0)</f>
        <v>土</v>
      </c>
      <c r="J194" s="55" t="str">
        <f>IFERROR(VLOOKUP(J380,[1]DAY!$A$2:$E$3000,4,0),0)</f>
        <v>日</v>
      </c>
      <c r="K194" s="55" t="str">
        <f>IFERROR(VLOOKUP(K380,[1]DAY!$A$2:$E$3000,4,0),0)</f>
        <v>月</v>
      </c>
      <c r="L194" s="55" t="str">
        <f>IFERROR(VLOOKUP(L380,[1]DAY!$A$2:$E$3000,4,0),0)</f>
        <v>火</v>
      </c>
      <c r="M194" s="55" t="str">
        <f>IFERROR(VLOOKUP(M380,[1]DAY!$A$2:$E$3000,4,0),0)</f>
        <v>水</v>
      </c>
      <c r="N194" s="55" t="str">
        <f>IFERROR(VLOOKUP(N380,[1]DAY!$A$2:$E$3000,4,0),0)</f>
        <v>木</v>
      </c>
      <c r="O194" s="55" t="str">
        <f>IFERROR(VLOOKUP(O380,[1]DAY!$A$2:$E$3000,4,0),0)</f>
        <v>金</v>
      </c>
      <c r="P194" s="55" t="str">
        <f>IFERROR(VLOOKUP(P380,[1]DAY!$A$2:$E$3000,4,0),0)</f>
        <v>土</v>
      </c>
      <c r="Q194" s="55" t="str">
        <f>IFERROR(VLOOKUP(Q380,[1]DAY!$A$2:$E$3000,4,0),0)</f>
        <v>日</v>
      </c>
      <c r="R194" s="55" t="str">
        <f>IFERROR(VLOOKUP(R380,[1]DAY!$A$2:$E$3000,4,0),0)</f>
        <v>月</v>
      </c>
      <c r="S194" s="55" t="str">
        <f>IFERROR(VLOOKUP(S380,[1]DAY!$A$2:$E$3000,4,0),0)</f>
        <v>火</v>
      </c>
      <c r="T194" s="55" t="str">
        <f>IFERROR(VLOOKUP(T380,[1]DAY!$A$2:$E$3000,4,0),0)</f>
        <v>水</v>
      </c>
      <c r="U194" s="55" t="str">
        <f>IFERROR(VLOOKUP(U380,[1]DAY!$A$2:$E$3000,4,0),0)</f>
        <v>木</v>
      </c>
      <c r="V194" s="55" t="str">
        <f>IFERROR(VLOOKUP(V380,[1]DAY!$A$2:$E$3000,4,0),0)</f>
        <v>金</v>
      </c>
      <c r="W194" s="55" t="str">
        <f>IFERROR(VLOOKUP(W380,[1]DAY!$A$2:$E$3000,4,0),0)</f>
        <v>土</v>
      </c>
      <c r="X194" s="55" t="str">
        <f>IFERROR(VLOOKUP(X380,[1]DAY!$A$2:$E$3000,4,0),0)</f>
        <v>日</v>
      </c>
      <c r="Y194" s="55" t="str">
        <f>IFERROR(VLOOKUP(Y380,[1]DAY!$A$2:$E$3000,4,0),0)</f>
        <v>月</v>
      </c>
      <c r="Z194" s="55" t="str">
        <f>IFERROR(VLOOKUP(Z380,[1]DAY!$A$2:$E$3000,4,0),0)</f>
        <v>火</v>
      </c>
      <c r="AA194" s="55" t="str">
        <f>IFERROR(VLOOKUP(AA380,[1]DAY!$A$2:$E$3000,4,0),0)</f>
        <v>水</v>
      </c>
      <c r="AB194" s="55" t="str">
        <f>IFERROR(VLOOKUP(AB380,[1]DAY!$A$2:$E$3000,4,0),0)</f>
        <v>木</v>
      </c>
      <c r="AC194" s="55" t="str">
        <f>IFERROR(VLOOKUP(AC380,[1]DAY!$A$2:$E$3000,4,0),0)</f>
        <v>金</v>
      </c>
      <c r="AD194" s="55" t="str">
        <f>IFERROR(VLOOKUP(AD380,[1]DAY!$A$2:$E$3000,4,0),0)</f>
        <v>土</v>
      </c>
      <c r="AE194" s="55" t="str">
        <f>IFERROR(VLOOKUP(AE380,[1]DAY!$A$2:$E$3000,4,0),0)</f>
        <v>日</v>
      </c>
      <c r="AF194" s="146"/>
      <c r="AG194" s="165"/>
      <c r="AH194" s="368"/>
      <c r="AI194" s="380"/>
      <c r="AJ194" s="165"/>
      <c r="AK194" s="180"/>
      <c r="AN194" s="218"/>
      <c r="AO194" s="218"/>
      <c r="AR194" s="60">
        <f>IFERROR(VLOOKUP(AR381,[1]DAY!$A$2:$E$744,3,0),0)</f>
        <v>0</v>
      </c>
    </row>
    <row r="195" spans="1:53" ht="85.5" customHeight="1">
      <c r="A195" s="15"/>
      <c r="B195" s="236" t="s">
        <v>47</v>
      </c>
      <c r="C195" s="247"/>
      <c r="D195" s="56" t="str">
        <f>IFERROR(VLOOKUP(D380,[1]DAY!$A$2:$E$3000,5,0),0)</f>
        <v/>
      </c>
      <c r="E195" s="56" t="str">
        <f>IFERROR(VLOOKUP(E380,[1]DAY!$A$2:$E$3000,5,0),0)</f>
        <v/>
      </c>
      <c r="F195" s="56" t="str">
        <f>IFERROR(VLOOKUP(F380,[1]DAY!$A$2:$E$3000,5,0),0)</f>
        <v/>
      </c>
      <c r="G195" s="56" t="str">
        <f>IFERROR(VLOOKUP(G380,[1]DAY!$A$2:$E$3000,5,0),0)</f>
        <v/>
      </c>
      <c r="H195" s="56" t="str">
        <f>IFERROR(VLOOKUP(H380,[1]DAY!$A$2:$E$3000,5,0),0)</f>
        <v/>
      </c>
      <c r="I195" s="56" t="str">
        <f>IFERROR(VLOOKUP(I380,[1]DAY!$A$2:$E$3000,5,0),0)</f>
        <v/>
      </c>
      <c r="J195" s="56" t="str">
        <f>IFERROR(VLOOKUP(J380,[1]DAY!$A$2:$E$3000,5,0),0)</f>
        <v/>
      </c>
      <c r="K195" s="56" t="str">
        <f>IFERROR(VLOOKUP(K380,[1]DAY!$A$2:$E$3000,5,0),0)</f>
        <v/>
      </c>
      <c r="L195" s="56" t="str">
        <f>IFERROR(VLOOKUP(L380,[1]DAY!$A$2:$E$3000,5,0),0)</f>
        <v>建国記念の日</v>
      </c>
      <c r="M195" s="56" t="str">
        <f>IFERROR(VLOOKUP(M380,[1]DAY!$A$2:$E$3000,5,0),0)</f>
        <v/>
      </c>
      <c r="N195" s="56" t="str">
        <f>IFERROR(VLOOKUP(N380,[1]DAY!$A$2:$E$3000,5,0),0)</f>
        <v/>
      </c>
      <c r="O195" s="56" t="str">
        <f>IFERROR(VLOOKUP(O380,[1]DAY!$A$2:$E$3000,5,0),0)</f>
        <v/>
      </c>
      <c r="P195" s="56" t="str">
        <f>IFERROR(VLOOKUP(P380,[1]DAY!$A$2:$E$3000,5,0),0)</f>
        <v/>
      </c>
      <c r="Q195" s="56" t="str">
        <f>IFERROR(VLOOKUP(Q380,[1]DAY!$A$2:$E$3000,5,0),0)</f>
        <v/>
      </c>
      <c r="R195" s="56" t="str">
        <f>IFERROR(VLOOKUP(R380,[1]DAY!$A$2:$E$3000,5,0),0)</f>
        <v/>
      </c>
      <c r="S195" s="56" t="str">
        <f>IFERROR(VLOOKUP(S380,[1]DAY!$A$2:$E$3000,5,0),0)</f>
        <v/>
      </c>
      <c r="T195" s="56" t="str">
        <f>IFERROR(VLOOKUP(T380,[1]DAY!$A$2:$E$3000,5,0),0)</f>
        <v/>
      </c>
      <c r="U195" s="56" t="str">
        <f>IFERROR(VLOOKUP(U380,[1]DAY!$A$2:$E$3000,5,0),0)</f>
        <v/>
      </c>
      <c r="V195" s="56" t="str">
        <f>IFERROR(VLOOKUP(V380,[1]DAY!$A$2:$E$3000,5,0),0)</f>
        <v/>
      </c>
      <c r="W195" s="56" t="str">
        <f>IFERROR(VLOOKUP(W380,[1]DAY!$A$2:$E$3000,5,0),0)</f>
        <v/>
      </c>
      <c r="X195" s="56" t="str">
        <f>IFERROR(VLOOKUP(X380,[1]DAY!$A$2:$E$3000,5,0),0)</f>
        <v>天皇誕生日</v>
      </c>
      <c r="Y195" s="56" t="str">
        <f>IFERROR(VLOOKUP(Y380,[1]DAY!$A$2:$E$3000,5,0),0)</f>
        <v>振替休日</v>
      </c>
      <c r="Z195" s="56" t="str">
        <f>IFERROR(VLOOKUP(Z380,[1]DAY!$A$2:$E$3000,5,0),0)</f>
        <v/>
      </c>
      <c r="AA195" s="56" t="str">
        <f>IFERROR(VLOOKUP(AA380,[1]DAY!$A$2:$E$3000,5,0),0)</f>
        <v/>
      </c>
      <c r="AB195" s="56" t="str">
        <f>IFERROR(VLOOKUP(AB380,[1]DAY!$A$2:$E$3000,5,0),0)</f>
        <v/>
      </c>
      <c r="AC195" s="56" t="str">
        <f>IFERROR(VLOOKUP(AC380,[1]DAY!$A$2:$E$3000,5,0),0)</f>
        <v/>
      </c>
      <c r="AD195" s="56" t="str">
        <f>IFERROR(VLOOKUP(AD380,[1]DAY!$A$2:$E$3000,5,0),0)</f>
        <v/>
      </c>
      <c r="AE195" s="56" t="str">
        <f>IFERROR(VLOOKUP(AE380,[1]DAY!$A$2:$E$3000,5,0),0)</f>
        <v/>
      </c>
      <c r="AF195" s="146"/>
      <c r="AG195" s="165"/>
      <c r="AH195" s="369"/>
      <c r="AI195" s="380"/>
      <c r="AJ195" s="165"/>
      <c r="AK195" s="181"/>
      <c r="AN195" s="214"/>
      <c r="AO195" s="214"/>
      <c r="AR195" s="60">
        <f>IFERROR(VLOOKUP(AR381,[1]DAY!$A$2:$E$744,4,0),0)</f>
        <v>0</v>
      </c>
    </row>
    <row r="196" spans="1:53" ht="27.75" customHeight="1">
      <c r="A196" s="15"/>
      <c r="B196" s="237" t="str">
        <f>$B$20</f>
        <v>作業員A</v>
      </c>
      <c r="C196" s="36" t="s">
        <v>49</v>
      </c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147">
        <f>IF(COUNT(D196:AE196)=0,+(COUNTIF(D196:AE196,"作業"))+(COUNTIF(D196:AE196,"休日")),"")</f>
        <v>0</v>
      </c>
      <c r="AG196" s="166">
        <f>IF(+COUNT(D196:AE196)=0,(COUNTIF(D196:AE196,"休日")),"")</f>
        <v>0</v>
      </c>
      <c r="AH196" s="370">
        <f>IFERROR(IF(COUNTA(D196:AE196)=0,0,IF(COUNTA(D196:AE196)&lt;28,$G$359,IF(AN197&gt;0.284,$G$357,$G$358))),0)</f>
        <v>0</v>
      </c>
      <c r="AI196" s="381">
        <f>IF(COUNT(D197:AE197)=0,+(COUNTIF(D197:AE197,"作業"))+(COUNTIF(D197:AE197,"休日")),"")</f>
        <v>0</v>
      </c>
      <c r="AJ196" s="166">
        <f>IF(COUNT(D197:AE197)=0,(COUNTIF(D197:AE197,"休日")),"")</f>
        <v>0</v>
      </c>
      <c r="AK196" s="182">
        <f>IFERROR(IF(COUNTA(D197:AE197)=0,0,IF(COUNTA(D197:AE197)&lt;28,$G$359,IF(AO197&gt;0.284,$G$355,$G$356))),0)</f>
        <v>0</v>
      </c>
      <c r="AM196" s="6"/>
      <c r="AN196" s="218"/>
      <c r="AO196" s="218"/>
      <c r="AP196" s="6"/>
      <c r="AQ196" s="6"/>
      <c r="AR196" s="135">
        <f>IFERROR(VLOOKUP(AR544,[1]DAY!$A$2:$E$744,5,0),0)</f>
        <v>0</v>
      </c>
      <c r="AS196" s="6"/>
      <c r="AT196" s="6"/>
      <c r="AU196" s="6"/>
      <c r="AV196" s="6"/>
      <c r="AW196" s="6"/>
      <c r="AX196" s="6"/>
      <c r="AY196" s="6"/>
      <c r="AZ196" s="6"/>
      <c r="BA196" s="6"/>
    </row>
    <row r="197" spans="1:53" ht="27.75" customHeight="1">
      <c r="A197" s="15"/>
      <c r="B197" s="238"/>
      <c r="C197" s="248" t="s">
        <v>51</v>
      </c>
      <c r="D197" s="262"/>
      <c r="E197" s="262"/>
      <c r="F197" s="262"/>
      <c r="G197" s="262"/>
      <c r="H197" s="262"/>
      <c r="I197" s="262"/>
      <c r="J197" s="262"/>
      <c r="K197" s="262"/>
      <c r="L197" s="262"/>
      <c r="M197" s="262"/>
      <c r="N197" s="262"/>
      <c r="O197" s="262"/>
      <c r="P197" s="262"/>
      <c r="Q197" s="262"/>
      <c r="R197" s="262"/>
      <c r="S197" s="262"/>
      <c r="T197" s="262"/>
      <c r="U197" s="262"/>
      <c r="V197" s="262"/>
      <c r="W197" s="262"/>
      <c r="X197" s="262"/>
      <c r="Y197" s="262"/>
      <c r="Z197" s="262"/>
      <c r="AA197" s="262"/>
      <c r="AB197" s="262"/>
      <c r="AC197" s="262"/>
      <c r="AD197" s="262"/>
      <c r="AE197" s="262"/>
      <c r="AF197" s="355">
        <f>IFERROR(AN197,0)</f>
        <v>0</v>
      </c>
      <c r="AG197" s="361"/>
      <c r="AH197" s="371"/>
      <c r="AI197" s="382">
        <f>IFERROR(AO197,0)</f>
        <v>0</v>
      </c>
      <c r="AJ197" s="361"/>
      <c r="AK197" s="396"/>
      <c r="AN197" s="217" t="e">
        <f>ROUND(AG196/AF196,3)</f>
        <v>#DIV/0!</v>
      </c>
      <c r="AO197" s="220" t="e">
        <f>ROUND(AJ196/AI196,3)</f>
        <v>#DIV/0!</v>
      </c>
      <c r="AR197" s="223">
        <f>IFERROR(VLOOKUP(AR544,[1]DAY!$A$2:$E$744,6,0),0)</f>
        <v>0</v>
      </c>
    </row>
    <row r="198" spans="1:53" ht="27.75" customHeight="1">
      <c r="A198" s="15"/>
      <c r="B198" s="237" t="str">
        <f>$B$22</f>
        <v>作業員B</v>
      </c>
      <c r="C198" s="36" t="s">
        <v>49</v>
      </c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147">
        <f>IF(COUNT(D198:AE198)=0,+(COUNTIF(D198:AE198,"作業"))+(COUNTIF(D198:AE198,"休日")),"")</f>
        <v>0</v>
      </c>
      <c r="AG198" s="166">
        <f>IF(+COUNT(D198:AE198)=0,(COUNTIF(D198:AE198,"休日")),"")</f>
        <v>0</v>
      </c>
      <c r="AH198" s="370">
        <f>IFERROR(IF(COUNTA(D198:AE198)=0,0,IF(COUNTA(D198:AE198)&lt;28,$G$359,IF(AN199&gt;0.284,$G$357,$G$358))),0)</f>
        <v>0</v>
      </c>
      <c r="AI198" s="381">
        <f>IF(COUNT(D199:AE199)=0,+(COUNTIF(D199:AE199,"作業"))+(COUNTIF(D199:AE199,"休日")),"")</f>
        <v>0</v>
      </c>
      <c r="AJ198" s="166">
        <f>IF(COUNT(D199:AE199)=0,(COUNTIF(D199:AE199,"休日")),"")</f>
        <v>0</v>
      </c>
      <c r="AK198" s="182">
        <f>IFERROR(IF(COUNTA(D199:AE199)=0,0,IF(COUNTA(D199:AE199)&lt;28,$G$359,IF(AO199&gt;0.284,$G$355,$G$356))),0)</f>
        <v>0</v>
      </c>
      <c r="AM198" s="6"/>
      <c r="AN198" s="218"/>
      <c r="AO198" s="218"/>
      <c r="AP198" s="6"/>
      <c r="AQ198" s="6"/>
      <c r="AR198" s="135">
        <f>IFERROR(VLOOKUP(AR540,[1]DAY!$A$2:$E$744,5,0),0)</f>
        <v>0</v>
      </c>
      <c r="AS198" s="6"/>
      <c r="AT198" s="6"/>
      <c r="AU198" s="6"/>
      <c r="AV198" s="6"/>
      <c r="AW198" s="6"/>
      <c r="AX198" s="6"/>
      <c r="AY198" s="6"/>
      <c r="AZ198" s="6"/>
      <c r="BA198" s="6"/>
    </row>
    <row r="199" spans="1:53" ht="27.75" customHeight="1">
      <c r="A199" s="15"/>
      <c r="B199" s="238"/>
      <c r="C199" s="248" t="s">
        <v>51</v>
      </c>
      <c r="D199" s="262"/>
      <c r="E199" s="262"/>
      <c r="F199" s="262"/>
      <c r="G199" s="262"/>
      <c r="H199" s="262"/>
      <c r="I199" s="262"/>
      <c r="J199" s="262"/>
      <c r="K199" s="262"/>
      <c r="L199" s="262"/>
      <c r="M199" s="262"/>
      <c r="N199" s="262"/>
      <c r="O199" s="262"/>
      <c r="P199" s="262"/>
      <c r="Q199" s="262"/>
      <c r="R199" s="262"/>
      <c r="S199" s="262"/>
      <c r="T199" s="262"/>
      <c r="U199" s="262"/>
      <c r="V199" s="262"/>
      <c r="W199" s="262"/>
      <c r="X199" s="262"/>
      <c r="Y199" s="262"/>
      <c r="Z199" s="262"/>
      <c r="AA199" s="262"/>
      <c r="AB199" s="262"/>
      <c r="AC199" s="262"/>
      <c r="AD199" s="262"/>
      <c r="AE199" s="262"/>
      <c r="AF199" s="355">
        <f>IFERROR(AN199,0)</f>
        <v>0</v>
      </c>
      <c r="AG199" s="361"/>
      <c r="AH199" s="371"/>
      <c r="AI199" s="382">
        <f>IFERROR(AO199,0)</f>
        <v>0</v>
      </c>
      <c r="AJ199" s="361"/>
      <c r="AK199" s="396"/>
      <c r="AN199" s="217" t="e">
        <f>ROUND(AG198/AF198,3)</f>
        <v>#DIV/0!</v>
      </c>
      <c r="AO199" s="220" t="e">
        <f>ROUND(AJ198/AI198,3)</f>
        <v>#DIV/0!</v>
      </c>
      <c r="AR199" s="223">
        <f>IFERROR(VLOOKUP(AR540,[1]DAY!$A$2:$E$744,6,0),0)</f>
        <v>0</v>
      </c>
    </row>
    <row r="200" spans="1:53" ht="27.75" customHeight="1">
      <c r="A200" s="15"/>
      <c r="B200" s="237" t="str">
        <f>$B$24</f>
        <v>作業員C</v>
      </c>
      <c r="C200" s="36" t="s">
        <v>49</v>
      </c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  <c r="AC200" s="57"/>
      <c r="AD200" s="57"/>
      <c r="AE200" s="57"/>
      <c r="AF200" s="147">
        <f>IF(COUNT(D200:AE200)=0,+(COUNTIF(D200:AE200,"作業"))+(COUNTIF(D200:AE200,"休日")),"")</f>
        <v>0</v>
      </c>
      <c r="AG200" s="166">
        <f>IF(+COUNT(D200:AE200)=0,(COUNTIF(D200:AE200,"休日")),"")</f>
        <v>0</v>
      </c>
      <c r="AH200" s="370">
        <f>IFERROR(IF(COUNTA(D200:AE200)=0,0,IF(COUNTA(D200:AE200)&lt;28,$G$359,IF(AN201&gt;0.284,$G$357,$G$358))),0)</f>
        <v>0</v>
      </c>
      <c r="AI200" s="381">
        <f>IF(COUNT(D201:AE201)=0,+(COUNTIF(D201:AE201,"作業"))+(COUNTIF(D201:AE201,"休日")),"")</f>
        <v>0</v>
      </c>
      <c r="AJ200" s="166">
        <f>IF(COUNT(D201:AE201)=0,(COUNTIF(D201:AE201,"休日")),"")</f>
        <v>0</v>
      </c>
      <c r="AK200" s="182">
        <f>IFERROR(IF(COUNTA(D201:AE201)=0,0,IF(COUNTA(D201:AE201)&lt;28,$G$359,IF(AO201&gt;0.284,$G$355,$G$356))),0)</f>
        <v>0</v>
      </c>
      <c r="AM200" s="6"/>
      <c r="AN200" s="218"/>
      <c r="AO200" s="218"/>
      <c r="AP200" s="6"/>
      <c r="AQ200" s="6"/>
      <c r="AR200" s="135">
        <f>IFERROR(VLOOKUP(AR542,[1]DAY!$A$2:$E$744,5,0),0)</f>
        <v>0</v>
      </c>
      <c r="AS200" s="6"/>
      <c r="AT200" s="6"/>
      <c r="AU200" s="6"/>
      <c r="AV200" s="6"/>
      <c r="AW200" s="6"/>
      <c r="AX200" s="6"/>
      <c r="AY200" s="6"/>
      <c r="AZ200" s="6"/>
      <c r="BA200" s="6"/>
    </row>
    <row r="201" spans="1:53" ht="27.75" customHeight="1">
      <c r="A201" s="15"/>
      <c r="B201" s="238"/>
      <c r="C201" s="248" t="s">
        <v>51</v>
      </c>
      <c r="D201" s="262"/>
      <c r="E201" s="262"/>
      <c r="F201" s="262"/>
      <c r="G201" s="262"/>
      <c r="H201" s="262"/>
      <c r="I201" s="262"/>
      <c r="J201" s="262"/>
      <c r="K201" s="262"/>
      <c r="L201" s="262"/>
      <c r="M201" s="262"/>
      <c r="N201" s="262"/>
      <c r="O201" s="262"/>
      <c r="P201" s="262"/>
      <c r="Q201" s="262"/>
      <c r="R201" s="262"/>
      <c r="S201" s="262"/>
      <c r="T201" s="262"/>
      <c r="U201" s="262"/>
      <c r="V201" s="262"/>
      <c r="W201" s="262"/>
      <c r="X201" s="262"/>
      <c r="Y201" s="262"/>
      <c r="Z201" s="262"/>
      <c r="AA201" s="262"/>
      <c r="AB201" s="262"/>
      <c r="AC201" s="262"/>
      <c r="AD201" s="262"/>
      <c r="AE201" s="262"/>
      <c r="AF201" s="355">
        <f>IFERROR(AN201,0)</f>
        <v>0</v>
      </c>
      <c r="AG201" s="361"/>
      <c r="AH201" s="371"/>
      <c r="AI201" s="382">
        <f>IFERROR(AO201,0)</f>
        <v>0</v>
      </c>
      <c r="AJ201" s="361"/>
      <c r="AK201" s="396"/>
      <c r="AN201" s="217" t="e">
        <f>ROUND(AG200/AF200,3)</f>
        <v>#DIV/0!</v>
      </c>
      <c r="AO201" s="220" t="e">
        <f>ROUND(AJ200/AI200,3)</f>
        <v>#DIV/0!</v>
      </c>
      <c r="AR201" s="223">
        <f>IFERROR(VLOOKUP(AR542,[1]DAY!$A$2:$E$744,6,0),0)</f>
        <v>0</v>
      </c>
    </row>
    <row r="202" spans="1:53" ht="27.75" customHeight="1">
      <c r="A202" s="15"/>
      <c r="B202" s="237" t="str">
        <f>$B$26</f>
        <v>作業員D</v>
      </c>
      <c r="C202" s="36" t="s">
        <v>49</v>
      </c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147">
        <f>IF(COUNT(D202:AE202)=0,+(COUNTIF(D202:AE202,"作業"))+(COUNTIF(D202:AE202,"休日")),"")</f>
        <v>0</v>
      </c>
      <c r="AG202" s="166">
        <f>IF(+COUNT(D202:AE202)=0,(COUNTIF(D202:AE202,"休日")),"")</f>
        <v>0</v>
      </c>
      <c r="AH202" s="370">
        <f>IFERROR(IF(COUNTA(D202:AE202)=0,0,IF(COUNTA(D202:AE202)&lt;28,$G$359,IF(AN203&gt;0.284,$G$357,$G$358))),0)</f>
        <v>0</v>
      </c>
      <c r="AI202" s="381">
        <f>IF(COUNT(D203:AE203)=0,+(COUNTIF(D203:AE203,"作業"))+(COUNTIF(D203:AE203,"休日")),"")</f>
        <v>0</v>
      </c>
      <c r="AJ202" s="166">
        <f>IF(COUNT(D203:AE203)=0,(COUNTIF(D203:AE203,"休日")),"")</f>
        <v>0</v>
      </c>
      <c r="AK202" s="182">
        <f>IFERROR(IF(COUNTA(D203:AE203)=0,0,IF(COUNTA(D203:AE203)&lt;28,$G$359,IF(AO203&gt;0.284,$G$355,$G$356))),0)</f>
        <v>0</v>
      </c>
      <c r="AM202" s="6"/>
      <c r="AN202" s="218"/>
      <c r="AO202" s="218"/>
      <c r="AP202" s="6"/>
      <c r="AQ202" s="6"/>
      <c r="AR202" s="135">
        <f>IFERROR(VLOOKUP(AR544,[1]DAY!$A$2:$E$744,5,0),0)</f>
        <v>0</v>
      </c>
      <c r="AS202" s="6"/>
      <c r="AT202" s="6"/>
      <c r="AU202" s="6"/>
      <c r="AV202" s="6"/>
      <c r="AW202" s="6"/>
      <c r="AX202" s="6"/>
      <c r="AY202" s="6"/>
      <c r="AZ202" s="6"/>
      <c r="BA202" s="6"/>
    </row>
    <row r="203" spans="1:53" ht="27.75" customHeight="1">
      <c r="A203" s="15"/>
      <c r="B203" s="238"/>
      <c r="C203" s="248" t="s">
        <v>51</v>
      </c>
      <c r="D203" s="262"/>
      <c r="E203" s="262"/>
      <c r="F203" s="262"/>
      <c r="G203" s="262"/>
      <c r="H203" s="262"/>
      <c r="I203" s="262"/>
      <c r="J203" s="262"/>
      <c r="K203" s="262"/>
      <c r="L203" s="262"/>
      <c r="M203" s="262"/>
      <c r="N203" s="262"/>
      <c r="O203" s="262"/>
      <c r="P203" s="262"/>
      <c r="Q203" s="262"/>
      <c r="R203" s="262"/>
      <c r="S203" s="262"/>
      <c r="T203" s="262"/>
      <c r="U203" s="262"/>
      <c r="V203" s="262"/>
      <c r="W203" s="262"/>
      <c r="X203" s="262"/>
      <c r="Y203" s="262"/>
      <c r="Z203" s="262"/>
      <c r="AA203" s="262"/>
      <c r="AB203" s="262"/>
      <c r="AC203" s="262"/>
      <c r="AD203" s="262"/>
      <c r="AE203" s="262"/>
      <c r="AF203" s="355">
        <f>IFERROR(AN203,0)</f>
        <v>0</v>
      </c>
      <c r="AG203" s="361"/>
      <c r="AH203" s="371"/>
      <c r="AI203" s="382">
        <f>IFERROR(AO203,0)</f>
        <v>0</v>
      </c>
      <c r="AJ203" s="361"/>
      <c r="AK203" s="396"/>
      <c r="AN203" s="217" t="e">
        <f>ROUND(AG202/AF202,3)</f>
        <v>#DIV/0!</v>
      </c>
      <c r="AO203" s="220" t="e">
        <f>ROUND(AJ202/AI202,3)</f>
        <v>#DIV/0!</v>
      </c>
      <c r="AR203" s="223">
        <f>IFERROR(VLOOKUP(AR544,[1]DAY!$A$2:$E$744,6,0),0)</f>
        <v>0</v>
      </c>
    </row>
    <row r="204" spans="1:53" ht="27.75" customHeight="1">
      <c r="A204" s="15"/>
      <c r="B204" s="237" t="str">
        <f>$B$28</f>
        <v>作業員E</v>
      </c>
      <c r="C204" s="36" t="s">
        <v>49</v>
      </c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147">
        <f>IF(COUNT(D204:AE204)=0,+(COUNTIF(D204:AE204,"作業"))+(COUNTIF(D204:AE204,"休日")),"")</f>
        <v>0</v>
      </c>
      <c r="AG204" s="166">
        <f>IF(+COUNT(D204:AE204)=0,(COUNTIF(D204:AE204,"休日")),"")</f>
        <v>0</v>
      </c>
      <c r="AH204" s="370">
        <f>IFERROR(IF(COUNTA(D204:AE204)=0,0,IF(COUNTA(D204:AE204)&lt;28,$G$359,IF(AN205&gt;0.284,$G$357,$G$358))),0)</f>
        <v>0</v>
      </c>
      <c r="AI204" s="381">
        <f>IF(COUNT(D205:AE205)=0,+(COUNTIF(D205:AE205,"作業"))+(COUNTIF(D205:AE205,"休日")),"")</f>
        <v>0</v>
      </c>
      <c r="AJ204" s="166">
        <f>IF(COUNT(D205:AE205)=0,(COUNTIF(D205:AE205,"休日")),"")</f>
        <v>0</v>
      </c>
      <c r="AK204" s="182">
        <f>IFERROR(IF(COUNTA(D205:AE205)=0,0,IF(COUNTA(D205:AE205)&lt;28,$G$359,IF(AO205&gt;0.284,$G$355,$G$356))),0)</f>
        <v>0</v>
      </c>
      <c r="AM204" s="6"/>
      <c r="AN204" s="218"/>
      <c r="AO204" s="218"/>
      <c r="AP204" s="6"/>
      <c r="AQ204" s="6"/>
      <c r="AR204" s="135">
        <f>IFERROR(VLOOKUP(AR546,[1]DAY!$A$2:$E$744,5,0),0)</f>
        <v>0</v>
      </c>
      <c r="AS204" s="6"/>
      <c r="AT204" s="6"/>
      <c r="AU204" s="6"/>
      <c r="AV204" s="6"/>
      <c r="AW204" s="6"/>
      <c r="AX204" s="6"/>
      <c r="AY204" s="6"/>
      <c r="AZ204" s="6"/>
      <c r="BA204" s="6"/>
    </row>
    <row r="205" spans="1:53" ht="27.75" customHeight="1">
      <c r="A205" s="15"/>
      <c r="B205" s="238"/>
      <c r="C205" s="248" t="s">
        <v>51</v>
      </c>
      <c r="D205" s="262"/>
      <c r="E205" s="262"/>
      <c r="F205" s="262"/>
      <c r="G205" s="262"/>
      <c r="H205" s="262"/>
      <c r="I205" s="262"/>
      <c r="J205" s="262"/>
      <c r="K205" s="262"/>
      <c r="L205" s="262"/>
      <c r="M205" s="262"/>
      <c r="N205" s="262"/>
      <c r="O205" s="262"/>
      <c r="P205" s="262"/>
      <c r="Q205" s="262"/>
      <c r="R205" s="262"/>
      <c r="S205" s="262"/>
      <c r="T205" s="262"/>
      <c r="U205" s="262"/>
      <c r="V205" s="262"/>
      <c r="W205" s="262"/>
      <c r="X205" s="262"/>
      <c r="Y205" s="262"/>
      <c r="Z205" s="262"/>
      <c r="AA205" s="262"/>
      <c r="AB205" s="262"/>
      <c r="AC205" s="262"/>
      <c r="AD205" s="262"/>
      <c r="AE205" s="262"/>
      <c r="AF205" s="355">
        <f>IFERROR(AN205,0)</f>
        <v>0</v>
      </c>
      <c r="AG205" s="361"/>
      <c r="AH205" s="371"/>
      <c r="AI205" s="382">
        <f>IFERROR(AO205,0)</f>
        <v>0</v>
      </c>
      <c r="AJ205" s="361"/>
      <c r="AK205" s="396"/>
      <c r="AN205" s="217" t="e">
        <f>ROUND(AG204/AF204,3)</f>
        <v>#DIV/0!</v>
      </c>
      <c r="AO205" s="220" t="e">
        <f>ROUND(AJ204/AI204,3)</f>
        <v>#DIV/0!</v>
      </c>
      <c r="AR205" s="223">
        <f>IFERROR(VLOOKUP(AR546,[1]DAY!$A$2:$E$744,6,0),0)</f>
        <v>0</v>
      </c>
    </row>
    <row r="206" spans="1:53" ht="27.75" customHeight="1">
      <c r="A206" s="15"/>
      <c r="B206" s="237" t="str">
        <f>$B$30</f>
        <v>作業員F</v>
      </c>
      <c r="C206" s="36" t="s">
        <v>49</v>
      </c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147">
        <f>IF(COUNT(D206:AE206)=0,+(COUNTIF(D206:AE206,"作業"))+(COUNTIF(D206:AE206,"休日")),"")</f>
        <v>0</v>
      </c>
      <c r="AG206" s="166">
        <f>IF(+COUNT(D206:AE206)=0,(COUNTIF(D206:AE206,"休日")),"")</f>
        <v>0</v>
      </c>
      <c r="AH206" s="370">
        <f>IFERROR(IF(COUNTA(D206:AE206)=0,0,IF(COUNTA(D206:AE206)&lt;28,$G$359,IF(AN207&gt;0.284,$G$357,$G$358))),0)</f>
        <v>0</v>
      </c>
      <c r="AI206" s="381">
        <f>IF(COUNT(D207:AE207)=0,+(COUNTIF(D207:AE207,"作業"))+(COUNTIF(D207:AE207,"休日")),"")</f>
        <v>0</v>
      </c>
      <c r="AJ206" s="166">
        <f>IF(COUNT(D207:AE207)=0,(COUNTIF(D207:AE207,"休日")),"")</f>
        <v>0</v>
      </c>
      <c r="AK206" s="182">
        <f>IFERROR(IF(COUNTA(D207:AE207)=0,0,IF(COUNTA(D207:AE207)&lt;28,$G$359,IF(AO207&gt;0.284,$G$355,$G$356))),0)</f>
        <v>0</v>
      </c>
      <c r="AM206" s="6"/>
      <c r="AN206" s="218"/>
      <c r="AO206" s="218"/>
      <c r="AR206" s="135">
        <f>IFERROR(VLOOKUP(AR381,[1]DAY!$A$2:$E$744,5,0),0)</f>
        <v>0</v>
      </c>
    </row>
    <row r="207" spans="1:53" ht="27.75" customHeight="1">
      <c r="A207" s="16"/>
      <c r="B207" s="238"/>
      <c r="C207" s="37" t="s">
        <v>51</v>
      </c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148">
        <f>IFERROR(AN207,0)</f>
        <v>0</v>
      </c>
      <c r="AG207" s="167"/>
      <c r="AH207" s="374"/>
      <c r="AI207" s="384">
        <f>IFERROR(AO207,0)</f>
        <v>0</v>
      </c>
      <c r="AJ207" s="167"/>
      <c r="AK207" s="183"/>
      <c r="AN207" s="217" t="e">
        <f>ROUND(AG206/AF206,3)</f>
        <v>#DIV/0!</v>
      </c>
      <c r="AO207" s="220" t="e">
        <f>ROUND(AJ206/AI206,3)</f>
        <v>#DIV/0!</v>
      </c>
      <c r="AR207" s="223">
        <f>IFERROR(VLOOKUP(AR381,[1]DAY!$A$2:$E$744,6,0),0)</f>
        <v>0</v>
      </c>
    </row>
    <row r="208" spans="1:53" ht="27.75" customHeight="1">
      <c r="A208" s="14" t="s">
        <v>29</v>
      </c>
      <c r="B208" s="233" t="s">
        <v>31</v>
      </c>
      <c r="C208" s="244"/>
      <c r="D208" s="59">
        <f>IFERROR(VLOOKUP(D381,[1]DAY!$A$2:$E$3000,2,0),0)</f>
        <v>3</v>
      </c>
      <c r="E208" s="59">
        <f>IFERROR(VLOOKUP(E381,[1]DAY!$A$2:$E$744,2,0),0)</f>
        <v>3</v>
      </c>
      <c r="F208" s="59">
        <f>IFERROR(VLOOKUP(F381,[1]DAY!$A$2:$E$744,2,0),0)</f>
        <v>3</v>
      </c>
      <c r="G208" s="59">
        <f>IFERROR(VLOOKUP(G381,[1]DAY!$A$2:$E$744,2,0),0)</f>
        <v>3</v>
      </c>
      <c r="H208" s="59">
        <f>IFERROR(VLOOKUP(H381,[1]DAY!$A$2:$E$744,2,0),0)</f>
        <v>3</v>
      </c>
      <c r="I208" s="59">
        <f>IFERROR(VLOOKUP(I381,[1]DAY!$A$2:$E$744,2,0),0)</f>
        <v>3</v>
      </c>
      <c r="J208" s="59">
        <f>IFERROR(VLOOKUP(J381,[1]DAY!$A$2:$E$744,2,0),0)</f>
        <v>3</v>
      </c>
      <c r="K208" s="59">
        <f>IFERROR(VLOOKUP(K381,[1]DAY!$A$2:$E$744,2,0),0)</f>
        <v>3</v>
      </c>
      <c r="L208" s="59">
        <f>IFERROR(VLOOKUP(L381,[1]DAY!$A$2:$E$744,2,0),0)</f>
        <v>3</v>
      </c>
      <c r="M208" s="59">
        <f>IFERROR(VLOOKUP(M381,[1]DAY!$A$2:$E$744,2,0),0)</f>
        <v>3</v>
      </c>
      <c r="N208" s="59">
        <f>IFERROR(VLOOKUP(N381,[1]DAY!$A$2:$E$744,2,0),0)</f>
        <v>3</v>
      </c>
      <c r="O208" s="59">
        <f>IFERROR(VLOOKUP(O381,[1]DAY!$A$2:$E$744,2,0),0)</f>
        <v>3</v>
      </c>
      <c r="P208" s="59">
        <f>IFERROR(VLOOKUP(P381,[1]DAY!$A$2:$E$744,2,0),0)</f>
        <v>3</v>
      </c>
      <c r="Q208" s="59">
        <f>IFERROR(VLOOKUP(Q381,[1]DAY!$A$2:$E$744,2,0),0)</f>
        <v>3</v>
      </c>
      <c r="R208" s="59">
        <f>IFERROR(VLOOKUP(R381,[1]DAY!$A$2:$E$744,2,0),0)</f>
        <v>3</v>
      </c>
      <c r="S208" s="59">
        <f>IFERROR(VLOOKUP(S381,[1]DAY!$A$2:$E$744,2,0),0)</f>
        <v>3</v>
      </c>
      <c r="T208" s="59">
        <f>IFERROR(VLOOKUP(T381,[1]DAY!$A$2:$E$744,2,0),0)</f>
        <v>3</v>
      </c>
      <c r="U208" s="59">
        <f>IFERROR(VLOOKUP(U381,[1]DAY!$A$2:$E$744,2,0),0)</f>
        <v>3</v>
      </c>
      <c r="V208" s="59">
        <f>IFERROR(VLOOKUP(V381,[1]DAY!$A$2:$E$744,2,0),0)</f>
        <v>3</v>
      </c>
      <c r="W208" s="59">
        <f>IFERROR(VLOOKUP(W381,[1]DAY!$A$2:$E$744,2,0),0)</f>
        <v>3</v>
      </c>
      <c r="X208" s="59">
        <f>IFERROR(VLOOKUP(X381,[1]DAY!$A$2:$E$744,2,0),0)</f>
        <v>3</v>
      </c>
      <c r="Y208" s="59">
        <f>IFERROR(VLOOKUP(Y381,[1]DAY!$A$2:$E$744,2,0),0)</f>
        <v>3</v>
      </c>
      <c r="Z208" s="59">
        <f>IFERROR(VLOOKUP(Z381,[1]DAY!$A$2:$E$744,2,0),0)</f>
        <v>3</v>
      </c>
      <c r="AA208" s="59">
        <f>IFERROR(VLOOKUP(AA381,[1]DAY!$A$2:$E$744,2,0),0)</f>
        <v>3</v>
      </c>
      <c r="AB208" s="59">
        <f>IFERROR(VLOOKUP(AB381,[1]DAY!$A$2:$E$744,2,0),0)</f>
        <v>3</v>
      </c>
      <c r="AC208" s="59">
        <f>IFERROR(VLOOKUP(AC381,[1]DAY!$A$2:$E$744,2,0),0)</f>
        <v>3</v>
      </c>
      <c r="AD208" s="59">
        <f>IFERROR(VLOOKUP(AD381,[1]DAY!$A$2:$E$744,2,0),0)</f>
        <v>3</v>
      </c>
      <c r="AE208" s="59">
        <f>IFERROR(VLOOKUP(AE381,[1]DAY!$A$2:$E$744,2,0),0)</f>
        <v>3</v>
      </c>
      <c r="AF208" s="149" t="s">
        <v>68</v>
      </c>
      <c r="AG208" s="168" t="s">
        <v>77</v>
      </c>
      <c r="AH208" s="368" t="s">
        <v>79</v>
      </c>
      <c r="AI208" s="379" t="s">
        <v>68</v>
      </c>
      <c r="AJ208" s="164" t="s">
        <v>80</v>
      </c>
      <c r="AK208" s="180" t="s">
        <v>79</v>
      </c>
      <c r="AL208" s="6"/>
      <c r="AN208" s="218"/>
      <c r="AO208" s="218"/>
      <c r="AR208" s="224">
        <f>IFERROR(VLOOKUP(AR381,[1]DAY!$A$2:$E$744,7,0),0)</f>
        <v>0</v>
      </c>
    </row>
    <row r="209" spans="1:53" ht="27.75" customHeight="1">
      <c r="A209" s="15"/>
      <c r="B209" s="234" t="s">
        <v>45</v>
      </c>
      <c r="C209" s="245"/>
      <c r="D209" s="54">
        <f>IFERROR(VLOOKUP(D381,[1]DAY!$A$2:$E$3000,3,0),0)</f>
        <v>3</v>
      </c>
      <c r="E209" s="54">
        <f>IFERROR(VLOOKUP(E381,[1]DAY!$A$2:$E$744,3,0),0)</f>
        <v>4</v>
      </c>
      <c r="F209" s="54">
        <f>IFERROR(VLOOKUP(F381,[1]DAY!$A$2:$E$744,3,0),0)</f>
        <v>5</v>
      </c>
      <c r="G209" s="54">
        <f>IFERROR(VLOOKUP(G381,[1]DAY!$A$2:$E$744,3,0),0)</f>
        <v>6</v>
      </c>
      <c r="H209" s="54">
        <f>IFERROR(VLOOKUP(H381,[1]DAY!$A$2:$E$744,3,0),0)</f>
        <v>7</v>
      </c>
      <c r="I209" s="54">
        <f>IFERROR(VLOOKUP(I381,[1]DAY!$A$2:$E$744,3,0),0)</f>
        <v>8</v>
      </c>
      <c r="J209" s="54">
        <f>IFERROR(VLOOKUP(J381,[1]DAY!$A$2:$E$744,3,0),0)</f>
        <v>9</v>
      </c>
      <c r="K209" s="54">
        <f>IFERROR(VLOOKUP(K381,[1]DAY!$A$2:$E$744,3,0),0)</f>
        <v>10</v>
      </c>
      <c r="L209" s="54">
        <f>IFERROR(VLOOKUP(L381,[1]DAY!$A$2:$E$744,3,0),0)</f>
        <v>11</v>
      </c>
      <c r="M209" s="54">
        <f>IFERROR(VLOOKUP(M381,[1]DAY!$A$2:$E$744,3,0),0)</f>
        <v>12</v>
      </c>
      <c r="N209" s="54">
        <f>IFERROR(VLOOKUP(N381,[1]DAY!$A$2:$E$744,3,0),0)</f>
        <v>13</v>
      </c>
      <c r="O209" s="54">
        <f>IFERROR(VLOOKUP(O381,[1]DAY!$A$2:$E$744,3,0),0)</f>
        <v>14</v>
      </c>
      <c r="P209" s="54">
        <f>IFERROR(VLOOKUP(P381,[1]DAY!$A$2:$E$744,3,0),0)</f>
        <v>15</v>
      </c>
      <c r="Q209" s="54">
        <f>IFERROR(VLOOKUP(Q381,[1]DAY!$A$2:$E$744,3,0),0)</f>
        <v>16</v>
      </c>
      <c r="R209" s="54">
        <f>IFERROR(VLOOKUP(R381,[1]DAY!$A$2:$E$744,3,0),0)</f>
        <v>17</v>
      </c>
      <c r="S209" s="54">
        <f>IFERROR(VLOOKUP(S381,[1]DAY!$A$2:$E$744,3,0),0)</f>
        <v>18</v>
      </c>
      <c r="T209" s="54">
        <f>IFERROR(VLOOKUP(T381,[1]DAY!$A$2:$E$744,3,0),0)</f>
        <v>19</v>
      </c>
      <c r="U209" s="54">
        <f>IFERROR(VLOOKUP(U381,[1]DAY!$A$2:$E$744,3,0),0)</f>
        <v>20</v>
      </c>
      <c r="V209" s="54">
        <f>IFERROR(VLOOKUP(V381,[1]DAY!$A$2:$E$744,3,0),0)</f>
        <v>21</v>
      </c>
      <c r="W209" s="54">
        <f>IFERROR(VLOOKUP(W381,[1]DAY!$A$2:$E$744,3,0),0)</f>
        <v>22</v>
      </c>
      <c r="X209" s="54">
        <f>IFERROR(VLOOKUP(X381,[1]DAY!$A$2:$E$744,3,0),0)</f>
        <v>23</v>
      </c>
      <c r="Y209" s="54">
        <f>IFERROR(VLOOKUP(Y381,[1]DAY!$A$2:$E$744,3,0),0)</f>
        <v>24</v>
      </c>
      <c r="Z209" s="54">
        <f>IFERROR(VLOOKUP(Z381,[1]DAY!$A$2:$E$744,3,0),0)</f>
        <v>25</v>
      </c>
      <c r="AA209" s="54">
        <f>IFERROR(VLOOKUP(AA381,[1]DAY!$A$2:$E$744,3,0),0)</f>
        <v>26</v>
      </c>
      <c r="AB209" s="54">
        <f>IFERROR(VLOOKUP(AB381,[1]DAY!$A$2:$E$744,3,0),0)</f>
        <v>27</v>
      </c>
      <c r="AC209" s="54">
        <f>IFERROR(VLOOKUP(AC381,[1]DAY!$A$2:$E$744,3,0),0)</f>
        <v>28</v>
      </c>
      <c r="AD209" s="54">
        <f>IFERROR(VLOOKUP(AD381,[1]DAY!$A$2:$E$744,3,0),0)</f>
        <v>29</v>
      </c>
      <c r="AE209" s="134">
        <f>IFERROR(VLOOKUP(AE381,[1]DAY!$A$2:$E$744,3,0),0)</f>
        <v>30</v>
      </c>
      <c r="AF209" s="146"/>
      <c r="AG209" s="165"/>
      <c r="AH209" s="368"/>
      <c r="AI209" s="380"/>
      <c r="AJ209" s="165"/>
      <c r="AK209" s="180"/>
      <c r="AN209" s="218"/>
      <c r="AO209" s="218"/>
      <c r="AR209" s="225">
        <f>IFERROR(VLOOKUP(AR382,[1]DAY!$A$2:$E$744,2,0),0)</f>
        <v>0</v>
      </c>
    </row>
    <row r="210" spans="1:53" ht="27.75" customHeight="1">
      <c r="A210" s="15"/>
      <c r="B210" s="235" t="s">
        <v>46</v>
      </c>
      <c r="C210" s="246"/>
      <c r="D210" s="55" t="str">
        <f>IFERROR(VLOOKUP(D381,[1]DAY!$A$2:$E$3000,4,0),0)</f>
        <v>月</v>
      </c>
      <c r="E210" s="55" t="str">
        <f>IFERROR(VLOOKUP(E381,[1]DAY!$A$2:$E$3000,4,0),0)</f>
        <v>火</v>
      </c>
      <c r="F210" s="55" t="str">
        <f>IFERROR(VLOOKUP(F381,[1]DAY!$A$2:$E$3000,4,0),0)</f>
        <v>水</v>
      </c>
      <c r="G210" s="55" t="str">
        <f>IFERROR(VLOOKUP(G381,[1]DAY!$A$2:$E$3000,4,0),0)</f>
        <v>木</v>
      </c>
      <c r="H210" s="55" t="str">
        <f>IFERROR(VLOOKUP(H381,[1]DAY!$A$2:$E$3000,4,0),0)</f>
        <v>金</v>
      </c>
      <c r="I210" s="55" t="str">
        <f>IFERROR(VLOOKUP(I381,[1]DAY!$A$2:$E$3000,4,0),0)</f>
        <v>土</v>
      </c>
      <c r="J210" s="55" t="str">
        <f>IFERROR(VLOOKUP(J381,[1]DAY!$A$2:$E$3000,4,0),0)</f>
        <v>日</v>
      </c>
      <c r="K210" s="55" t="str">
        <f>IFERROR(VLOOKUP(K381,[1]DAY!$A$2:$E$3000,4,0),0)</f>
        <v>月</v>
      </c>
      <c r="L210" s="55" t="str">
        <f>IFERROR(VLOOKUP(L381,[1]DAY!$A$2:$E$3000,4,0),0)</f>
        <v>火</v>
      </c>
      <c r="M210" s="55" t="str">
        <f>IFERROR(VLOOKUP(M381,[1]DAY!$A$2:$E$3000,4,0),0)</f>
        <v>水</v>
      </c>
      <c r="N210" s="55" t="str">
        <f>IFERROR(VLOOKUP(N381,[1]DAY!$A$2:$E$3000,4,0),0)</f>
        <v>木</v>
      </c>
      <c r="O210" s="55" t="str">
        <f>IFERROR(VLOOKUP(O381,[1]DAY!$A$2:$E$3000,4,0),0)</f>
        <v>金</v>
      </c>
      <c r="P210" s="55" t="str">
        <f>IFERROR(VLOOKUP(P381,[1]DAY!$A$2:$E$3000,4,0),0)</f>
        <v>土</v>
      </c>
      <c r="Q210" s="55" t="str">
        <f>IFERROR(VLOOKUP(Q381,[1]DAY!$A$2:$E$3000,4,0),0)</f>
        <v>日</v>
      </c>
      <c r="R210" s="55" t="str">
        <f>IFERROR(VLOOKUP(R381,[1]DAY!$A$2:$E$3000,4,0),0)</f>
        <v>月</v>
      </c>
      <c r="S210" s="55" t="str">
        <f>IFERROR(VLOOKUP(S381,[1]DAY!$A$2:$E$3000,4,0),0)</f>
        <v>火</v>
      </c>
      <c r="T210" s="55" t="str">
        <f>IFERROR(VLOOKUP(T381,[1]DAY!$A$2:$E$3000,4,0),0)</f>
        <v>水</v>
      </c>
      <c r="U210" s="55" t="str">
        <f>IFERROR(VLOOKUP(U381,[1]DAY!$A$2:$E$3000,4,0),0)</f>
        <v>木</v>
      </c>
      <c r="V210" s="55" t="str">
        <f>IFERROR(VLOOKUP(V381,[1]DAY!$A$2:$E$3000,4,0),0)</f>
        <v>金</v>
      </c>
      <c r="W210" s="55" t="str">
        <f>IFERROR(VLOOKUP(W381,[1]DAY!$A$2:$E$3000,4,0),0)</f>
        <v>土</v>
      </c>
      <c r="X210" s="55" t="str">
        <f>IFERROR(VLOOKUP(X381,[1]DAY!$A$2:$E$3000,4,0),0)</f>
        <v>日</v>
      </c>
      <c r="Y210" s="55" t="str">
        <f>IFERROR(VLOOKUP(Y381,[1]DAY!$A$2:$E$3000,4,0),0)</f>
        <v>月</v>
      </c>
      <c r="Z210" s="55" t="str">
        <f>IFERROR(VLOOKUP(Z381,[1]DAY!$A$2:$E$3000,4,0),0)</f>
        <v>火</v>
      </c>
      <c r="AA210" s="55" t="str">
        <f>IFERROR(VLOOKUP(AA381,[1]DAY!$A$2:$E$3000,4,0),0)</f>
        <v>水</v>
      </c>
      <c r="AB210" s="55" t="str">
        <f>IFERROR(VLOOKUP(AB381,[1]DAY!$A$2:$E$3000,4,0),0)</f>
        <v>木</v>
      </c>
      <c r="AC210" s="55" t="str">
        <f>IFERROR(VLOOKUP(AC381,[1]DAY!$A$2:$E$3000,4,0),0)</f>
        <v>金</v>
      </c>
      <c r="AD210" s="55" t="str">
        <f>IFERROR(VLOOKUP(AD381,[1]DAY!$A$2:$E$3000,4,0),0)</f>
        <v>土</v>
      </c>
      <c r="AE210" s="55" t="str">
        <f>IFERROR(VLOOKUP(AE381,[1]DAY!$A$2:$E$3000,4,0),0)</f>
        <v>日</v>
      </c>
      <c r="AF210" s="146"/>
      <c r="AG210" s="165"/>
      <c r="AH210" s="368"/>
      <c r="AI210" s="380"/>
      <c r="AJ210" s="165"/>
      <c r="AK210" s="180"/>
      <c r="AN210" s="218"/>
      <c r="AO210" s="218"/>
      <c r="AR210" s="60">
        <f>IFERROR(VLOOKUP(AR382,[1]DAY!$A$2:$E$744,3,0),0)</f>
        <v>0</v>
      </c>
    </row>
    <row r="211" spans="1:53" ht="89.25" customHeight="1">
      <c r="A211" s="15"/>
      <c r="B211" s="236" t="s">
        <v>47</v>
      </c>
      <c r="C211" s="247"/>
      <c r="D211" s="56" t="str">
        <f>IFERROR(VLOOKUP(D381,[1]DAY!$A$2:$E$3000,5,0),0)</f>
        <v/>
      </c>
      <c r="E211" s="56" t="str">
        <f>IFERROR(VLOOKUP(E381,[1]DAY!$A$2:$E$3000,5,0),0)</f>
        <v/>
      </c>
      <c r="F211" s="56" t="str">
        <f>IFERROR(VLOOKUP(F381,[1]DAY!$A$2:$E$3000,5,0),0)</f>
        <v/>
      </c>
      <c r="G211" s="56" t="str">
        <f>IFERROR(VLOOKUP(G381,[1]DAY!$A$2:$E$3000,5,0),0)</f>
        <v/>
      </c>
      <c r="H211" s="56" t="str">
        <f>IFERROR(VLOOKUP(H381,[1]DAY!$A$2:$E$3000,5,0),0)</f>
        <v/>
      </c>
      <c r="I211" s="56" t="str">
        <f>IFERROR(VLOOKUP(I381,[1]DAY!$A$2:$E$3000,5,0),0)</f>
        <v/>
      </c>
      <c r="J211" s="56" t="str">
        <f>IFERROR(VLOOKUP(J381,[1]DAY!$A$2:$E$3000,5,0),0)</f>
        <v/>
      </c>
      <c r="K211" s="56" t="str">
        <f>IFERROR(VLOOKUP(K381,[1]DAY!$A$2:$E$3000,5,0),0)</f>
        <v/>
      </c>
      <c r="L211" s="56" t="str">
        <f>IFERROR(VLOOKUP(L381,[1]DAY!$A$2:$E$3000,5,0),0)</f>
        <v/>
      </c>
      <c r="M211" s="56" t="str">
        <f>IFERROR(VLOOKUP(M381,[1]DAY!$A$2:$E$3000,5,0),0)</f>
        <v/>
      </c>
      <c r="N211" s="56" t="str">
        <f>IFERROR(VLOOKUP(N381,[1]DAY!$A$2:$E$3000,5,0),0)</f>
        <v/>
      </c>
      <c r="O211" s="56" t="str">
        <f>IFERROR(VLOOKUP(O381,[1]DAY!$A$2:$E$3000,5,0),0)</f>
        <v/>
      </c>
      <c r="P211" s="56" t="str">
        <f>IFERROR(VLOOKUP(P381,[1]DAY!$A$2:$E$3000,5,0),0)</f>
        <v/>
      </c>
      <c r="Q211" s="56" t="str">
        <f>IFERROR(VLOOKUP(Q381,[1]DAY!$A$2:$E$3000,5,0),0)</f>
        <v/>
      </c>
      <c r="R211" s="56" t="str">
        <f>IFERROR(VLOOKUP(R381,[1]DAY!$A$2:$E$3000,5,0),0)</f>
        <v/>
      </c>
      <c r="S211" s="56" t="str">
        <f>IFERROR(VLOOKUP(S381,[1]DAY!$A$2:$E$3000,5,0),0)</f>
        <v/>
      </c>
      <c r="T211" s="56" t="str">
        <f>IFERROR(VLOOKUP(T381,[1]DAY!$A$2:$E$3000,5,0),0)</f>
        <v/>
      </c>
      <c r="U211" s="56" t="str">
        <f>IFERROR(VLOOKUP(U381,[1]DAY!$A$2:$E$3000,5,0),0)</f>
        <v>春分の日</v>
      </c>
      <c r="V211" s="56" t="str">
        <f>IFERROR(VLOOKUP(V381,[1]DAY!$A$2:$E$3000,5,0),0)</f>
        <v/>
      </c>
      <c r="W211" s="56" t="str">
        <f>IFERROR(VLOOKUP(W381,[1]DAY!$A$2:$E$3000,5,0),0)</f>
        <v/>
      </c>
      <c r="X211" s="56" t="str">
        <f>IFERROR(VLOOKUP(X381,[1]DAY!$A$2:$E$3000,5,0),0)</f>
        <v/>
      </c>
      <c r="Y211" s="56" t="str">
        <f>IFERROR(VLOOKUP(Y381,[1]DAY!$A$2:$E$3000,5,0),0)</f>
        <v/>
      </c>
      <c r="Z211" s="56" t="str">
        <f>IFERROR(VLOOKUP(Z381,[1]DAY!$A$2:$E$3000,5,0),0)</f>
        <v/>
      </c>
      <c r="AA211" s="56" t="str">
        <f>IFERROR(VLOOKUP(AA381,[1]DAY!$A$2:$E$3000,5,0),0)</f>
        <v/>
      </c>
      <c r="AB211" s="56" t="str">
        <f>IFERROR(VLOOKUP(AB381,[1]DAY!$A$2:$E$3000,5,0),0)</f>
        <v/>
      </c>
      <c r="AC211" s="56" t="str">
        <f>IFERROR(VLOOKUP(AC381,[1]DAY!$A$2:$E$3000,5,0),0)</f>
        <v/>
      </c>
      <c r="AD211" s="56" t="str">
        <f>IFERROR(VLOOKUP(AD381,[1]DAY!$A$2:$E$3000,5,0),0)</f>
        <v/>
      </c>
      <c r="AE211" s="56" t="str">
        <f>IFERROR(VLOOKUP(AE381,[1]DAY!$A$2:$E$3000,5,0),0)</f>
        <v/>
      </c>
      <c r="AF211" s="146"/>
      <c r="AG211" s="165"/>
      <c r="AH211" s="369"/>
      <c r="AI211" s="380"/>
      <c r="AJ211" s="165"/>
      <c r="AK211" s="181"/>
      <c r="AN211" s="214"/>
      <c r="AO211" s="214"/>
      <c r="AR211" s="60">
        <f>IFERROR(VLOOKUP(AR382,[1]DAY!$A$2:$E$744,4,0),0)</f>
        <v>0</v>
      </c>
    </row>
    <row r="212" spans="1:53" ht="27.75" customHeight="1">
      <c r="A212" s="15"/>
      <c r="B212" s="237" t="str">
        <f>$B$20</f>
        <v>作業員A</v>
      </c>
      <c r="C212" s="36" t="s">
        <v>49</v>
      </c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147">
        <f>IF(COUNT(D212:AE212)=0,+(COUNTIF(D212:AE212,"作業"))+(COUNTIF(D212:AE212,"休日")),"")</f>
        <v>0</v>
      </c>
      <c r="AG212" s="166">
        <f>IF(+COUNT(D212:AE212)=0,(COUNTIF(D212:AE212,"休日")),"")</f>
        <v>0</v>
      </c>
      <c r="AH212" s="370">
        <f>IFERROR(IF(COUNTA(D212:AE212)=0,0,IF(COUNTA(D212:AE212)&lt;28,$G$359,IF(AN213&gt;0.284,$G$357,$G$358))),0)</f>
        <v>0</v>
      </c>
      <c r="AI212" s="381">
        <f>IF(COUNT(D213:AE213)=0,+(COUNTIF(D213:AE213,"作業"))+(COUNTIF(D213:AE213,"休日")),"")</f>
        <v>0</v>
      </c>
      <c r="AJ212" s="166">
        <f>IF(COUNT(D213:AE213)=0,(COUNTIF(D213:AE213,"休日")),"")</f>
        <v>0</v>
      </c>
      <c r="AK212" s="182">
        <f>IFERROR(IF(COUNTA(D213:AE213)=0,0,IF(COUNTA(D213:AE213)&lt;28,$G$359,IF(AO213&gt;0.284,$G$355,$G$356))),0)</f>
        <v>0</v>
      </c>
      <c r="AM212" s="6"/>
      <c r="AN212" s="218"/>
      <c r="AO212" s="218"/>
      <c r="AP212" s="6"/>
      <c r="AQ212" s="6"/>
      <c r="AR212" s="135">
        <f>IFERROR(VLOOKUP(AR560,[1]DAY!$A$2:$E$744,5,0),0)</f>
        <v>0</v>
      </c>
      <c r="AS212" s="6"/>
      <c r="AT212" s="6"/>
      <c r="AU212" s="6"/>
      <c r="AV212" s="6"/>
      <c r="AW212" s="6"/>
      <c r="AX212" s="6"/>
      <c r="AY212" s="6"/>
      <c r="AZ212" s="6"/>
      <c r="BA212" s="6"/>
    </row>
    <row r="213" spans="1:53" ht="27.75" customHeight="1">
      <c r="A213" s="15"/>
      <c r="B213" s="238"/>
      <c r="C213" s="248" t="s">
        <v>51</v>
      </c>
      <c r="D213" s="262"/>
      <c r="E213" s="262"/>
      <c r="F213" s="262"/>
      <c r="G213" s="262"/>
      <c r="H213" s="262"/>
      <c r="I213" s="262"/>
      <c r="J213" s="262"/>
      <c r="K213" s="262"/>
      <c r="L213" s="262"/>
      <c r="M213" s="262"/>
      <c r="N213" s="262"/>
      <c r="O213" s="262"/>
      <c r="P213" s="262"/>
      <c r="Q213" s="262"/>
      <c r="R213" s="262"/>
      <c r="S213" s="262"/>
      <c r="T213" s="262"/>
      <c r="U213" s="262"/>
      <c r="V213" s="262"/>
      <c r="W213" s="262"/>
      <c r="X213" s="262"/>
      <c r="Y213" s="262"/>
      <c r="Z213" s="262"/>
      <c r="AA213" s="262"/>
      <c r="AB213" s="262"/>
      <c r="AC213" s="262"/>
      <c r="AD213" s="262"/>
      <c r="AE213" s="262"/>
      <c r="AF213" s="355">
        <f>IFERROR(AN213,0)</f>
        <v>0</v>
      </c>
      <c r="AG213" s="361"/>
      <c r="AH213" s="371"/>
      <c r="AI213" s="382">
        <f>IFERROR(AO213,0)</f>
        <v>0</v>
      </c>
      <c r="AJ213" s="361"/>
      <c r="AK213" s="396"/>
      <c r="AN213" s="217" t="e">
        <f>ROUND(AG212/AF212,3)</f>
        <v>#DIV/0!</v>
      </c>
      <c r="AO213" s="220" t="e">
        <f>ROUND(AJ212/AI212,3)</f>
        <v>#DIV/0!</v>
      </c>
      <c r="AR213" s="223">
        <f>IFERROR(VLOOKUP(AR560,[1]DAY!$A$2:$E$744,6,0),0)</f>
        <v>0</v>
      </c>
    </row>
    <row r="214" spans="1:53" ht="27.75" customHeight="1">
      <c r="A214" s="15"/>
      <c r="B214" s="237" t="str">
        <f>$B$22</f>
        <v>作業員B</v>
      </c>
      <c r="C214" s="36" t="s">
        <v>49</v>
      </c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147">
        <f>IF(COUNT(D214:AE214)=0,+(COUNTIF(D214:AE214,"作業"))+(COUNTIF(D214:AE214,"休日")),"")</f>
        <v>0</v>
      </c>
      <c r="AG214" s="166">
        <f>IF(+COUNT(D214:AE214)=0,(COUNTIF(D214:AE214,"休日")),"")</f>
        <v>0</v>
      </c>
      <c r="AH214" s="370">
        <f>IFERROR(IF(COUNTA(D214:AE214)=0,0,IF(COUNTA(D214:AE214)&lt;28,$G$359,IF(AN215&gt;0.284,$G$357,$G$358))),0)</f>
        <v>0</v>
      </c>
      <c r="AI214" s="381">
        <f>IF(COUNT(D215:AE215)=0,+(COUNTIF(D215:AE215,"作業"))+(COUNTIF(D215:AE215,"休日")),"")</f>
        <v>0</v>
      </c>
      <c r="AJ214" s="166">
        <f>IF(COUNT(D215:AE215)=0,(COUNTIF(D215:AE215,"休日")),"")</f>
        <v>0</v>
      </c>
      <c r="AK214" s="182">
        <f>IFERROR(IF(COUNTA(D215:AE215)=0,0,IF(COUNTA(D215:AE215)&lt;28,$G$359,IF(AO215&gt;0.284,$G$355,$G$356))),0)</f>
        <v>0</v>
      </c>
      <c r="AM214" s="6"/>
      <c r="AN214" s="218"/>
      <c r="AO214" s="218"/>
      <c r="AP214" s="6"/>
      <c r="AQ214" s="6"/>
      <c r="AR214" s="135">
        <f>IFERROR(VLOOKUP(AR556,[1]DAY!$A$2:$E$744,5,0),0)</f>
        <v>0</v>
      </c>
      <c r="AS214" s="6"/>
      <c r="AT214" s="6"/>
      <c r="AU214" s="6"/>
      <c r="AV214" s="6"/>
      <c r="AW214" s="6"/>
      <c r="AX214" s="6"/>
      <c r="AY214" s="6"/>
      <c r="AZ214" s="6"/>
      <c r="BA214" s="6"/>
    </row>
    <row r="215" spans="1:53" ht="27.75" customHeight="1">
      <c r="A215" s="15"/>
      <c r="B215" s="238"/>
      <c r="C215" s="248" t="s">
        <v>51</v>
      </c>
      <c r="D215" s="262"/>
      <c r="E215" s="262"/>
      <c r="F215" s="262"/>
      <c r="G215" s="262"/>
      <c r="H215" s="262"/>
      <c r="I215" s="262"/>
      <c r="J215" s="262"/>
      <c r="K215" s="262"/>
      <c r="L215" s="262"/>
      <c r="M215" s="262"/>
      <c r="N215" s="262"/>
      <c r="O215" s="262"/>
      <c r="P215" s="262"/>
      <c r="Q215" s="262"/>
      <c r="R215" s="262"/>
      <c r="S215" s="262"/>
      <c r="T215" s="262"/>
      <c r="U215" s="262"/>
      <c r="V215" s="262"/>
      <c r="W215" s="262"/>
      <c r="X215" s="262"/>
      <c r="Y215" s="262"/>
      <c r="Z215" s="262"/>
      <c r="AA215" s="262"/>
      <c r="AB215" s="262"/>
      <c r="AC215" s="262"/>
      <c r="AD215" s="262"/>
      <c r="AE215" s="262"/>
      <c r="AF215" s="355">
        <f>IFERROR(AN215,0)</f>
        <v>0</v>
      </c>
      <c r="AG215" s="361"/>
      <c r="AH215" s="371"/>
      <c r="AI215" s="382">
        <f>IFERROR(AO215,0)</f>
        <v>0</v>
      </c>
      <c r="AJ215" s="361"/>
      <c r="AK215" s="396"/>
      <c r="AN215" s="217" t="e">
        <f>ROUND(AG214/AF214,3)</f>
        <v>#DIV/0!</v>
      </c>
      <c r="AO215" s="220" t="e">
        <f>ROUND(AJ214/AI214,3)</f>
        <v>#DIV/0!</v>
      </c>
      <c r="AR215" s="223">
        <f>IFERROR(VLOOKUP(AR556,[1]DAY!$A$2:$E$744,6,0),0)</f>
        <v>0</v>
      </c>
    </row>
    <row r="216" spans="1:53" ht="27.75" customHeight="1">
      <c r="A216" s="15"/>
      <c r="B216" s="237" t="str">
        <f>$B$24</f>
        <v>作業員C</v>
      </c>
      <c r="C216" s="36" t="s">
        <v>49</v>
      </c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147">
        <f>IF(COUNT(D216:AE216)=0,+(COUNTIF(D216:AE216,"作業"))+(COUNTIF(D216:AE216,"休日")),"")</f>
        <v>0</v>
      </c>
      <c r="AG216" s="166">
        <f>IF(+COUNT(D216:AE216)=0,(COUNTIF(D216:AE216,"休日")),"")</f>
        <v>0</v>
      </c>
      <c r="AH216" s="370">
        <f>IFERROR(IF(COUNTA(D216:AE216)=0,0,IF(COUNTA(D216:AE216)&lt;28,$G$359,IF(AN217&gt;0.284,$G$357,$G$358))),0)</f>
        <v>0</v>
      </c>
      <c r="AI216" s="381">
        <f>IF(COUNT(D217:AE217)=0,+(COUNTIF(D217:AE217,"作業"))+(COUNTIF(D217:AE217,"休日")),"")</f>
        <v>0</v>
      </c>
      <c r="AJ216" s="166">
        <f>IF(COUNT(D217:AE217)=0,(COUNTIF(D217:AE217,"休日")),"")</f>
        <v>0</v>
      </c>
      <c r="AK216" s="182">
        <f>IFERROR(IF(COUNTA(D217:AE217)=0,0,IF(COUNTA(D217:AE217)&lt;28,$G$359,IF(AO217&gt;0.284,$G$355,$G$356))),0)</f>
        <v>0</v>
      </c>
      <c r="AM216" s="6"/>
      <c r="AN216" s="218"/>
      <c r="AO216" s="218"/>
      <c r="AP216" s="6"/>
      <c r="AQ216" s="6"/>
      <c r="AR216" s="135">
        <f>IFERROR(VLOOKUP(AR558,[1]DAY!$A$2:$E$744,5,0),0)</f>
        <v>0</v>
      </c>
      <c r="AS216" s="6"/>
      <c r="AT216" s="6"/>
      <c r="AU216" s="6"/>
      <c r="AV216" s="6"/>
      <c r="AW216" s="6"/>
      <c r="AX216" s="6"/>
      <c r="AY216" s="6"/>
      <c r="AZ216" s="6"/>
      <c r="BA216" s="6"/>
    </row>
    <row r="217" spans="1:53" ht="27.75" customHeight="1">
      <c r="A217" s="15"/>
      <c r="B217" s="238"/>
      <c r="C217" s="248" t="s">
        <v>51</v>
      </c>
      <c r="D217" s="262"/>
      <c r="E217" s="262"/>
      <c r="F217" s="262"/>
      <c r="G217" s="262"/>
      <c r="H217" s="262"/>
      <c r="I217" s="262"/>
      <c r="J217" s="262"/>
      <c r="K217" s="262"/>
      <c r="L217" s="262"/>
      <c r="M217" s="262"/>
      <c r="N217" s="262"/>
      <c r="O217" s="262"/>
      <c r="P217" s="262"/>
      <c r="Q217" s="262"/>
      <c r="R217" s="262"/>
      <c r="S217" s="262"/>
      <c r="T217" s="262"/>
      <c r="U217" s="262"/>
      <c r="V217" s="262"/>
      <c r="W217" s="262"/>
      <c r="X217" s="262"/>
      <c r="Y217" s="262"/>
      <c r="Z217" s="262"/>
      <c r="AA217" s="262"/>
      <c r="AB217" s="262"/>
      <c r="AC217" s="262"/>
      <c r="AD217" s="262"/>
      <c r="AE217" s="262"/>
      <c r="AF217" s="355">
        <f>IFERROR(AN217,0)</f>
        <v>0</v>
      </c>
      <c r="AG217" s="361"/>
      <c r="AH217" s="371"/>
      <c r="AI217" s="382">
        <f>IFERROR(AO217,0)</f>
        <v>0</v>
      </c>
      <c r="AJ217" s="361"/>
      <c r="AK217" s="396"/>
      <c r="AN217" s="217" t="e">
        <f>ROUND(AG216/AF216,3)</f>
        <v>#DIV/0!</v>
      </c>
      <c r="AO217" s="220" t="e">
        <f>ROUND(AJ216/AI216,3)</f>
        <v>#DIV/0!</v>
      </c>
      <c r="AR217" s="223">
        <f>IFERROR(VLOOKUP(AR558,[1]DAY!$A$2:$E$744,6,0),0)</f>
        <v>0</v>
      </c>
    </row>
    <row r="218" spans="1:53" ht="27.75" customHeight="1">
      <c r="A218" s="15"/>
      <c r="B218" s="237" t="str">
        <f>$B$26</f>
        <v>作業員D</v>
      </c>
      <c r="C218" s="36" t="s">
        <v>49</v>
      </c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147">
        <f>IF(COUNT(D218:AE218)=0,+(COUNTIF(D218:AE218,"作業"))+(COUNTIF(D218:AE218,"休日")),"")</f>
        <v>0</v>
      </c>
      <c r="AG218" s="166">
        <f>IF(+COUNT(D218:AE218)=0,(COUNTIF(D218:AE218,"休日")),"")</f>
        <v>0</v>
      </c>
      <c r="AH218" s="370">
        <f>IFERROR(IF(COUNTA(D218:AE218)=0,0,IF(COUNTA(D218:AE218)&lt;28,$G$359,IF(AN219&gt;0.284,$G$357,$G$358))),0)</f>
        <v>0</v>
      </c>
      <c r="AI218" s="381">
        <f>IF(COUNT(D219:AE219)=0,+(COUNTIF(D219:AE219,"作業"))+(COUNTIF(D219:AE219,"休日")),"")</f>
        <v>0</v>
      </c>
      <c r="AJ218" s="166">
        <f>IF(COUNT(D219:AE219)=0,(COUNTIF(D219:AE219,"休日")),"")</f>
        <v>0</v>
      </c>
      <c r="AK218" s="182">
        <f>IFERROR(IF(COUNTA(D219:AE219)=0,0,IF(COUNTA(D219:AE219)&lt;28,$G$359,IF(AO219&gt;0.284,$G$355,$G$356))),0)</f>
        <v>0</v>
      </c>
      <c r="AM218" s="6"/>
      <c r="AN218" s="218"/>
      <c r="AO218" s="218"/>
      <c r="AP218" s="6"/>
      <c r="AQ218" s="6"/>
      <c r="AR218" s="135">
        <f>IFERROR(VLOOKUP(AR560,[1]DAY!$A$2:$E$744,5,0),0)</f>
        <v>0</v>
      </c>
      <c r="AS218" s="6"/>
      <c r="AT218" s="6"/>
      <c r="AU218" s="6"/>
      <c r="AV218" s="6"/>
      <c r="AW218" s="6"/>
      <c r="AX218" s="6"/>
      <c r="AY218" s="6"/>
      <c r="AZ218" s="6"/>
      <c r="BA218" s="6"/>
    </row>
    <row r="219" spans="1:53" ht="27.75" customHeight="1">
      <c r="A219" s="15"/>
      <c r="B219" s="238"/>
      <c r="C219" s="248" t="s">
        <v>51</v>
      </c>
      <c r="D219" s="262"/>
      <c r="E219" s="262"/>
      <c r="F219" s="262"/>
      <c r="G219" s="262"/>
      <c r="H219" s="262"/>
      <c r="I219" s="262"/>
      <c r="J219" s="262"/>
      <c r="K219" s="262"/>
      <c r="L219" s="262"/>
      <c r="M219" s="262"/>
      <c r="N219" s="262"/>
      <c r="O219" s="262"/>
      <c r="P219" s="262"/>
      <c r="Q219" s="262"/>
      <c r="R219" s="262"/>
      <c r="S219" s="262"/>
      <c r="T219" s="262"/>
      <c r="U219" s="262"/>
      <c r="V219" s="262"/>
      <c r="W219" s="262"/>
      <c r="X219" s="262"/>
      <c r="Y219" s="262"/>
      <c r="Z219" s="262"/>
      <c r="AA219" s="262"/>
      <c r="AB219" s="262"/>
      <c r="AC219" s="262"/>
      <c r="AD219" s="262"/>
      <c r="AE219" s="262"/>
      <c r="AF219" s="355">
        <f>IFERROR(AN219,0)</f>
        <v>0</v>
      </c>
      <c r="AG219" s="361"/>
      <c r="AH219" s="371"/>
      <c r="AI219" s="382">
        <f>IFERROR(AO219,0)</f>
        <v>0</v>
      </c>
      <c r="AJ219" s="361"/>
      <c r="AK219" s="396"/>
      <c r="AN219" s="217" t="e">
        <f>ROUND(AG218/AF218,3)</f>
        <v>#DIV/0!</v>
      </c>
      <c r="AO219" s="220" t="e">
        <f>ROUND(AJ218/AI218,3)</f>
        <v>#DIV/0!</v>
      </c>
      <c r="AR219" s="223">
        <f>IFERROR(VLOOKUP(AR560,[1]DAY!$A$2:$E$744,6,0),0)</f>
        <v>0</v>
      </c>
    </row>
    <row r="220" spans="1:53" ht="27.75" customHeight="1">
      <c r="A220" s="15"/>
      <c r="B220" s="237" t="str">
        <f>$B$28</f>
        <v>作業員E</v>
      </c>
      <c r="C220" s="36" t="s">
        <v>49</v>
      </c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147">
        <f>IF(COUNT(D220:AE220)=0,+(COUNTIF(D220:AE220,"作業"))+(COUNTIF(D220:AE220,"休日")),"")</f>
        <v>0</v>
      </c>
      <c r="AG220" s="166">
        <f>IF(+COUNT(D220:AE220)=0,(COUNTIF(D220:AE220,"休日")),"")</f>
        <v>0</v>
      </c>
      <c r="AH220" s="370">
        <f>IFERROR(IF(COUNTA(D220:AE220)=0,0,IF(COUNTA(D220:AE220)&lt;28,$G$359,IF(AN221&gt;0.284,$G$357,$G$358))),0)</f>
        <v>0</v>
      </c>
      <c r="AI220" s="381">
        <f>IF(COUNT(D221:AE221)=0,+(COUNTIF(D221:AE221,"作業"))+(COUNTIF(D221:AE221,"休日")),"")</f>
        <v>0</v>
      </c>
      <c r="AJ220" s="166">
        <f>IF(COUNT(D221:AE221)=0,(COUNTIF(D221:AE221,"休日")),"")</f>
        <v>0</v>
      </c>
      <c r="AK220" s="182">
        <f>IFERROR(IF(COUNTA(D221:AE221)=0,0,IF(COUNTA(D221:AE221)&lt;28,$G$359,IF(AO221&gt;0.284,$G$355,$G$356))),0)</f>
        <v>0</v>
      </c>
      <c r="AM220" s="6"/>
      <c r="AN220" s="218"/>
      <c r="AO220" s="218"/>
      <c r="AP220" s="6"/>
      <c r="AQ220" s="6"/>
      <c r="AR220" s="135">
        <f>IFERROR(VLOOKUP(AR562,[1]DAY!$A$2:$E$744,5,0),0)</f>
        <v>0</v>
      </c>
      <c r="AS220" s="6"/>
      <c r="AT220" s="6"/>
      <c r="AU220" s="6"/>
      <c r="AV220" s="6"/>
      <c r="AW220" s="6"/>
      <c r="AX220" s="6"/>
      <c r="AY220" s="6"/>
      <c r="AZ220" s="6"/>
      <c r="BA220" s="6"/>
    </row>
    <row r="221" spans="1:53" ht="27.75" customHeight="1">
      <c r="A221" s="15"/>
      <c r="B221" s="238"/>
      <c r="C221" s="248" t="s">
        <v>51</v>
      </c>
      <c r="D221" s="262"/>
      <c r="E221" s="262"/>
      <c r="F221" s="262"/>
      <c r="G221" s="262"/>
      <c r="H221" s="262"/>
      <c r="I221" s="262"/>
      <c r="J221" s="262"/>
      <c r="K221" s="262"/>
      <c r="L221" s="262"/>
      <c r="M221" s="262"/>
      <c r="N221" s="262"/>
      <c r="O221" s="262"/>
      <c r="P221" s="262"/>
      <c r="Q221" s="262"/>
      <c r="R221" s="262"/>
      <c r="S221" s="262"/>
      <c r="T221" s="262"/>
      <c r="U221" s="262"/>
      <c r="V221" s="262"/>
      <c r="W221" s="262"/>
      <c r="X221" s="262"/>
      <c r="Y221" s="262"/>
      <c r="Z221" s="262"/>
      <c r="AA221" s="262"/>
      <c r="AB221" s="262"/>
      <c r="AC221" s="262"/>
      <c r="AD221" s="262"/>
      <c r="AE221" s="262"/>
      <c r="AF221" s="355">
        <f>IFERROR(AN221,0)</f>
        <v>0</v>
      </c>
      <c r="AG221" s="361"/>
      <c r="AH221" s="371"/>
      <c r="AI221" s="382">
        <f>IFERROR(AO221,0)</f>
        <v>0</v>
      </c>
      <c r="AJ221" s="361"/>
      <c r="AK221" s="396"/>
      <c r="AN221" s="217" t="e">
        <f>ROUND(AG220/AF220,3)</f>
        <v>#DIV/0!</v>
      </c>
      <c r="AO221" s="220" t="e">
        <f>ROUND(AJ220/AI220,3)</f>
        <v>#DIV/0!</v>
      </c>
      <c r="AR221" s="223">
        <f>IFERROR(VLOOKUP(AR562,[1]DAY!$A$2:$E$744,6,0),0)</f>
        <v>0</v>
      </c>
    </row>
    <row r="222" spans="1:53" ht="27.75" customHeight="1">
      <c r="A222" s="15"/>
      <c r="B222" s="237" t="str">
        <f>$B$30</f>
        <v>作業員F</v>
      </c>
      <c r="C222" s="36" t="s">
        <v>49</v>
      </c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  <c r="AB222" s="57"/>
      <c r="AC222" s="57"/>
      <c r="AD222" s="57"/>
      <c r="AE222" s="57"/>
      <c r="AF222" s="147">
        <f>IF(COUNT(D222:AE222)=0,+(COUNTIF(D222:AE222,"作業"))+(COUNTIF(D222:AE222,"休日")),"")</f>
        <v>0</v>
      </c>
      <c r="AG222" s="166">
        <f>IF(+COUNT(D222:AE222)=0,(COUNTIF(D222:AE222,"休日")),"")</f>
        <v>0</v>
      </c>
      <c r="AH222" s="370">
        <f>IFERROR(IF(COUNTA(D222:AE222)=0,0,IF(COUNTA(D222:AE222)&lt;28,$G$359,IF(AN223&gt;0.284,$G$357,$G$358))),0)</f>
        <v>0</v>
      </c>
      <c r="AI222" s="381">
        <f>IF(COUNT(D223:AE223)=0,+(COUNTIF(D223:AE223,"作業"))+(COUNTIF(D223:AE223,"休日")),"")</f>
        <v>0</v>
      </c>
      <c r="AJ222" s="166">
        <f>IF(COUNT(D223:AE223)=0,(COUNTIF(D223:AE223,"休日")),"")</f>
        <v>0</v>
      </c>
      <c r="AK222" s="182">
        <f>IFERROR(IF(COUNTA(D223:AE223)=0,0,IF(COUNTA(D223:AE223)&lt;28,$G$359,IF(AO223&gt;0.284,$G$355,$G$356))),0)</f>
        <v>0</v>
      </c>
      <c r="AM222" s="6"/>
      <c r="AN222" s="218"/>
      <c r="AO222" s="218"/>
      <c r="AR222" s="135">
        <f>IFERROR(VLOOKUP(AR382,[1]DAY!$A$2:$E$744,5,0),0)</f>
        <v>0</v>
      </c>
    </row>
    <row r="223" spans="1:53" ht="27.75" customHeight="1">
      <c r="A223" s="16"/>
      <c r="B223" s="238"/>
      <c r="C223" s="37" t="s">
        <v>51</v>
      </c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148">
        <f>IFERROR(AN223,0)</f>
        <v>0</v>
      </c>
      <c r="AG223" s="167"/>
      <c r="AH223" s="374"/>
      <c r="AI223" s="384">
        <f>IFERROR(AO223,0)</f>
        <v>0</v>
      </c>
      <c r="AJ223" s="167"/>
      <c r="AK223" s="183"/>
      <c r="AN223" s="217" t="e">
        <f>ROUND(AG222/AF222,3)</f>
        <v>#DIV/0!</v>
      </c>
      <c r="AO223" s="220" t="e">
        <f>ROUND(AJ222/AI222,3)</f>
        <v>#DIV/0!</v>
      </c>
      <c r="AR223" s="223">
        <f>IFERROR(VLOOKUP(AR382,[1]DAY!$A$2:$E$744,6,0),0)</f>
        <v>0</v>
      </c>
    </row>
    <row r="224" spans="1:53" ht="27.75" customHeight="1">
      <c r="A224" s="14" t="s">
        <v>32</v>
      </c>
      <c r="B224" s="233" t="s">
        <v>31</v>
      </c>
      <c r="C224" s="244"/>
      <c r="D224" s="53">
        <f>IFERROR(VLOOKUP(D382,[1]DAY!$A$2:$E$3000,2,0),0)</f>
        <v>3</v>
      </c>
      <c r="E224" s="53">
        <f>IFERROR(VLOOKUP(E382,[1]DAY!$A$2:$E$744,2,0),0)</f>
        <v>4</v>
      </c>
      <c r="F224" s="53">
        <f>IFERROR(VLOOKUP(F382,[1]DAY!$A$2:$E$744,2,0),0)</f>
        <v>4</v>
      </c>
      <c r="G224" s="53">
        <f>IFERROR(VLOOKUP(G382,[1]DAY!$A$2:$E$744,2,0),0)</f>
        <v>4</v>
      </c>
      <c r="H224" s="53">
        <f>IFERROR(VLOOKUP(H382,[1]DAY!$A$2:$E$744,2,0),0)</f>
        <v>4</v>
      </c>
      <c r="I224" s="53">
        <f>IFERROR(VLOOKUP(I382,[1]DAY!$A$2:$E$744,2,0),0)</f>
        <v>4</v>
      </c>
      <c r="J224" s="53">
        <f>IFERROR(VLOOKUP(J382,[1]DAY!$A$2:$E$744,2,0),0)</f>
        <v>4</v>
      </c>
      <c r="K224" s="53">
        <f>IFERROR(VLOOKUP(K382,[1]DAY!$A$2:$E$744,2,0),0)</f>
        <v>4</v>
      </c>
      <c r="L224" s="53">
        <f>IFERROR(VLOOKUP(L382,[1]DAY!$A$2:$E$744,2,0),0)</f>
        <v>4</v>
      </c>
      <c r="M224" s="53">
        <f>IFERROR(VLOOKUP(M382,[1]DAY!$A$2:$E$744,2,0),0)</f>
        <v>4</v>
      </c>
      <c r="N224" s="53">
        <f>IFERROR(VLOOKUP(N382,[1]DAY!$A$2:$E$744,2,0),0)</f>
        <v>4</v>
      </c>
      <c r="O224" s="53">
        <f>IFERROR(VLOOKUP(O382,[1]DAY!$A$2:$E$744,2,0),0)</f>
        <v>4</v>
      </c>
      <c r="P224" s="53">
        <f>IFERROR(VLOOKUP(P382,[1]DAY!$A$2:$E$744,2,0),0)</f>
        <v>4</v>
      </c>
      <c r="Q224" s="53">
        <f>IFERROR(VLOOKUP(Q382,[1]DAY!$A$2:$E$744,2,0),0)</f>
        <v>4</v>
      </c>
      <c r="R224" s="53">
        <f>IFERROR(VLOOKUP(R382,[1]DAY!$A$2:$E$744,2,0),0)</f>
        <v>4</v>
      </c>
      <c r="S224" s="53">
        <f>IFERROR(VLOOKUP(S382,[1]DAY!$A$2:$E$744,2,0),0)</f>
        <v>4</v>
      </c>
      <c r="T224" s="53">
        <f>IFERROR(VLOOKUP(T382,[1]DAY!$A$2:$E$744,2,0),0)</f>
        <v>4</v>
      </c>
      <c r="U224" s="53">
        <f>IFERROR(VLOOKUP(U382,[1]DAY!$A$2:$E$744,2,0),0)</f>
        <v>4</v>
      </c>
      <c r="V224" s="53">
        <f>IFERROR(VLOOKUP(V382,[1]DAY!$A$2:$E$744,2,0),0)</f>
        <v>4</v>
      </c>
      <c r="W224" s="53">
        <f>IFERROR(VLOOKUP(W382,[1]DAY!$A$2:$E$744,2,0),0)</f>
        <v>4</v>
      </c>
      <c r="X224" s="53">
        <f>IFERROR(VLOOKUP(X382,[1]DAY!$A$2:$E$744,2,0),0)</f>
        <v>4</v>
      </c>
      <c r="Y224" s="53">
        <f>IFERROR(VLOOKUP(Y382,[1]DAY!$A$2:$E$744,2,0),0)</f>
        <v>4</v>
      </c>
      <c r="Z224" s="53">
        <f>IFERROR(VLOOKUP(Z382,[1]DAY!$A$2:$E$744,2,0),0)</f>
        <v>4</v>
      </c>
      <c r="AA224" s="53">
        <f>IFERROR(VLOOKUP(AA382,[1]DAY!$A$2:$E$744,2,0),0)</f>
        <v>4</v>
      </c>
      <c r="AB224" s="53">
        <f>IFERROR(VLOOKUP(AB382,[1]DAY!$A$2:$E$744,2,0),0)</f>
        <v>4</v>
      </c>
      <c r="AC224" s="53">
        <f>IFERROR(VLOOKUP(AC382,[1]DAY!$A$2:$E$744,2,0),0)</f>
        <v>4</v>
      </c>
      <c r="AD224" s="53">
        <f>IFERROR(VLOOKUP(AD382,[1]DAY!$A$2:$E$744,2,0),0)</f>
        <v>4</v>
      </c>
      <c r="AE224" s="53">
        <f>IFERROR(VLOOKUP(AE382,[1]DAY!$A$2:$E$744,2,0),0)</f>
        <v>4</v>
      </c>
      <c r="AF224" s="149" t="s">
        <v>68</v>
      </c>
      <c r="AG224" s="168" t="s">
        <v>77</v>
      </c>
      <c r="AH224" s="368" t="s">
        <v>79</v>
      </c>
      <c r="AI224" s="379" t="s">
        <v>68</v>
      </c>
      <c r="AJ224" s="164" t="s">
        <v>80</v>
      </c>
      <c r="AK224" s="180" t="s">
        <v>79</v>
      </c>
      <c r="AL224" s="6"/>
      <c r="AN224" s="218"/>
      <c r="AO224" s="218"/>
      <c r="AR224" s="226">
        <f>IFERROR(VLOOKUP(AR382,[1]DAY!$A$2:$E$744,7,0),0)</f>
        <v>0</v>
      </c>
    </row>
    <row r="225" spans="1:53" ht="27.75" customHeight="1">
      <c r="A225" s="15"/>
      <c r="B225" s="234" t="s">
        <v>45</v>
      </c>
      <c r="C225" s="245"/>
      <c r="D225" s="54">
        <f>IFERROR(VLOOKUP(D382,[1]DAY!$A$2:$E$3000,3,0),0)</f>
        <v>31</v>
      </c>
      <c r="E225" s="54">
        <f>IFERROR(VLOOKUP(E382,[1]DAY!$A$2:$E$744,3,0),0)</f>
        <v>1</v>
      </c>
      <c r="F225" s="54">
        <f>IFERROR(VLOOKUP(F382,[1]DAY!$A$2:$E$744,3,0),0)</f>
        <v>2</v>
      </c>
      <c r="G225" s="54">
        <f>IFERROR(VLOOKUP(G382,[1]DAY!$A$2:$E$744,3,0),0)</f>
        <v>3</v>
      </c>
      <c r="H225" s="54">
        <f>IFERROR(VLOOKUP(H382,[1]DAY!$A$2:$E$744,3,0),0)</f>
        <v>4</v>
      </c>
      <c r="I225" s="54">
        <f>IFERROR(VLOOKUP(I382,[1]DAY!$A$2:$E$744,3,0),0)</f>
        <v>5</v>
      </c>
      <c r="J225" s="54">
        <f>IFERROR(VLOOKUP(J382,[1]DAY!$A$2:$E$744,3,0),0)</f>
        <v>6</v>
      </c>
      <c r="K225" s="54">
        <f>IFERROR(VLOOKUP(K382,[1]DAY!$A$2:$E$744,3,0),0)</f>
        <v>7</v>
      </c>
      <c r="L225" s="54">
        <f>IFERROR(VLOOKUP(L382,[1]DAY!$A$2:$E$744,3,0),0)</f>
        <v>8</v>
      </c>
      <c r="M225" s="54">
        <f>IFERROR(VLOOKUP(M382,[1]DAY!$A$2:$E$744,3,0),0)</f>
        <v>9</v>
      </c>
      <c r="N225" s="54">
        <f>IFERROR(VLOOKUP(N382,[1]DAY!$A$2:$E$744,3,0),0)</f>
        <v>10</v>
      </c>
      <c r="O225" s="54">
        <f>IFERROR(VLOOKUP(O382,[1]DAY!$A$2:$E$744,3,0),0)</f>
        <v>11</v>
      </c>
      <c r="P225" s="54">
        <f>IFERROR(VLOOKUP(P382,[1]DAY!$A$2:$E$744,3,0),0)</f>
        <v>12</v>
      </c>
      <c r="Q225" s="54">
        <f>IFERROR(VLOOKUP(Q382,[1]DAY!$A$2:$E$744,3,0),0)</f>
        <v>13</v>
      </c>
      <c r="R225" s="54">
        <f>IFERROR(VLOOKUP(R382,[1]DAY!$A$2:$E$744,3,0),0)</f>
        <v>14</v>
      </c>
      <c r="S225" s="54">
        <f>IFERROR(VLOOKUP(S382,[1]DAY!$A$2:$E$744,3,0),0)</f>
        <v>15</v>
      </c>
      <c r="T225" s="54">
        <f>IFERROR(VLOOKUP(T382,[1]DAY!$A$2:$E$744,3,0),0)</f>
        <v>16</v>
      </c>
      <c r="U225" s="54">
        <f>IFERROR(VLOOKUP(U382,[1]DAY!$A$2:$E$744,3,0),0)</f>
        <v>17</v>
      </c>
      <c r="V225" s="54">
        <f>IFERROR(VLOOKUP(V382,[1]DAY!$A$2:$E$744,3,0),0)</f>
        <v>18</v>
      </c>
      <c r="W225" s="54">
        <f>IFERROR(VLOOKUP(W382,[1]DAY!$A$2:$E$744,3,0),0)</f>
        <v>19</v>
      </c>
      <c r="X225" s="54">
        <f>IFERROR(VLOOKUP(X382,[1]DAY!$A$2:$E$744,3,0),0)</f>
        <v>20</v>
      </c>
      <c r="Y225" s="54">
        <f>IFERROR(VLOOKUP(Y382,[1]DAY!$A$2:$E$744,3,0),0)</f>
        <v>21</v>
      </c>
      <c r="Z225" s="54">
        <f>IFERROR(VLOOKUP(Z382,[1]DAY!$A$2:$E$744,3,0),0)</f>
        <v>22</v>
      </c>
      <c r="AA225" s="54">
        <f>IFERROR(VLOOKUP(AA382,[1]DAY!$A$2:$E$744,3,0),0)</f>
        <v>23</v>
      </c>
      <c r="AB225" s="54">
        <f>IFERROR(VLOOKUP(AB382,[1]DAY!$A$2:$E$744,3,0),0)</f>
        <v>24</v>
      </c>
      <c r="AC225" s="54">
        <f>IFERROR(VLOOKUP(AC382,[1]DAY!$A$2:$E$744,3,0),0)</f>
        <v>25</v>
      </c>
      <c r="AD225" s="54">
        <f>IFERROR(VLOOKUP(AD382,[1]DAY!$A$2:$E$744,3,0),0)</f>
        <v>26</v>
      </c>
      <c r="AE225" s="134">
        <f>IFERROR(VLOOKUP(AE382,[1]DAY!$A$2:$E$744,3,0),0)</f>
        <v>27</v>
      </c>
      <c r="AF225" s="146"/>
      <c r="AG225" s="165"/>
      <c r="AH225" s="368"/>
      <c r="AI225" s="380"/>
      <c r="AJ225" s="165"/>
      <c r="AK225" s="180"/>
      <c r="AN225" s="218"/>
      <c r="AO225" s="218"/>
      <c r="AR225" s="30">
        <f>IFERROR(VLOOKUP(AR383,[1]DAY!$A$2:$E$744,2,0),0)</f>
        <v>0</v>
      </c>
    </row>
    <row r="226" spans="1:53" ht="27.75" customHeight="1">
      <c r="A226" s="15"/>
      <c r="B226" s="235" t="s">
        <v>46</v>
      </c>
      <c r="C226" s="246"/>
      <c r="D226" s="55" t="str">
        <f>IFERROR(VLOOKUP(D382,[1]DAY!$A$2:$E$3000,4,0),0)</f>
        <v>月</v>
      </c>
      <c r="E226" s="55" t="str">
        <f>IFERROR(VLOOKUP(E382,[1]DAY!$A$2:$E$3000,4,0),0)</f>
        <v>火</v>
      </c>
      <c r="F226" s="55" t="str">
        <f>IFERROR(VLOOKUP(F382,[1]DAY!$A$2:$E$3000,4,0),0)</f>
        <v>水</v>
      </c>
      <c r="G226" s="55" t="str">
        <f>IFERROR(VLOOKUP(G382,[1]DAY!$A$2:$E$3000,4,0),0)</f>
        <v>木</v>
      </c>
      <c r="H226" s="55" t="str">
        <f>IFERROR(VLOOKUP(H382,[1]DAY!$A$2:$E$3000,4,0),0)</f>
        <v>金</v>
      </c>
      <c r="I226" s="55" t="str">
        <f>IFERROR(VLOOKUP(I382,[1]DAY!$A$2:$E$3000,4,0),0)</f>
        <v>土</v>
      </c>
      <c r="J226" s="55" t="str">
        <f>IFERROR(VLOOKUP(J382,[1]DAY!$A$2:$E$3000,4,0),0)</f>
        <v>日</v>
      </c>
      <c r="K226" s="55" t="str">
        <f>IFERROR(VLOOKUP(K382,[1]DAY!$A$2:$E$3000,4,0),0)</f>
        <v>月</v>
      </c>
      <c r="L226" s="55" t="str">
        <f>IFERROR(VLOOKUP(L382,[1]DAY!$A$2:$E$3000,4,0),0)</f>
        <v>火</v>
      </c>
      <c r="M226" s="55" t="str">
        <f>IFERROR(VLOOKUP(M382,[1]DAY!$A$2:$E$3000,4,0),0)</f>
        <v>水</v>
      </c>
      <c r="N226" s="55" t="str">
        <f>IFERROR(VLOOKUP(N382,[1]DAY!$A$2:$E$3000,4,0),0)</f>
        <v>木</v>
      </c>
      <c r="O226" s="55" t="str">
        <f>IFERROR(VLOOKUP(O382,[1]DAY!$A$2:$E$3000,4,0),0)</f>
        <v>金</v>
      </c>
      <c r="P226" s="55" t="str">
        <f>IFERROR(VLOOKUP(P382,[1]DAY!$A$2:$E$3000,4,0),0)</f>
        <v>土</v>
      </c>
      <c r="Q226" s="55" t="str">
        <f>IFERROR(VLOOKUP(Q382,[1]DAY!$A$2:$E$3000,4,0),0)</f>
        <v>日</v>
      </c>
      <c r="R226" s="55" t="str">
        <f>IFERROR(VLOOKUP(R382,[1]DAY!$A$2:$E$3000,4,0),0)</f>
        <v>月</v>
      </c>
      <c r="S226" s="55" t="str">
        <f>IFERROR(VLOOKUP(S382,[1]DAY!$A$2:$E$3000,4,0),0)</f>
        <v>火</v>
      </c>
      <c r="T226" s="55" t="str">
        <f>IFERROR(VLOOKUP(T382,[1]DAY!$A$2:$E$3000,4,0),0)</f>
        <v>水</v>
      </c>
      <c r="U226" s="55" t="str">
        <f>IFERROR(VLOOKUP(U382,[1]DAY!$A$2:$E$3000,4,0),0)</f>
        <v>木</v>
      </c>
      <c r="V226" s="55" t="str">
        <f>IFERROR(VLOOKUP(V382,[1]DAY!$A$2:$E$3000,4,0),0)</f>
        <v>金</v>
      </c>
      <c r="W226" s="55" t="str">
        <f>IFERROR(VLOOKUP(W382,[1]DAY!$A$2:$E$3000,4,0),0)</f>
        <v>土</v>
      </c>
      <c r="X226" s="55" t="str">
        <f>IFERROR(VLOOKUP(X382,[1]DAY!$A$2:$E$3000,4,0),0)</f>
        <v>日</v>
      </c>
      <c r="Y226" s="55" t="str">
        <f>IFERROR(VLOOKUP(Y382,[1]DAY!$A$2:$E$3000,4,0),0)</f>
        <v>月</v>
      </c>
      <c r="Z226" s="55" t="str">
        <f>IFERROR(VLOOKUP(Z382,[1]DAY!$A$2:$E$3000,4,0),0)</f>
        <v>火</v>
      </c>
      <c r="AA226" s="55" t="str">
        <f>IFERROR(VLOOKUP(AA382,[1]DAY!$A$2:$E$3000,4,0),0)</f>
        <v>水</v>
      </c>
      <c r="AB226" s="55" t="str">
        <f>IFERROR(VLOOKUP(AB382,[1]DAY!$A$2:$E$3000,4,0),0)</f>
        <v>木</v>
      </c>
      <c r="AC226" s="55" t="str">
        <f>IFERROR(VLOOKUP(AC382,[1]DAY!$A$2:$E$3000,4,0),0)</f>
        <v>金</v>
      </c>
      <c r="AD226" s="55" t="str">
        <f>IFERROR(VLOOKUP(AD382,[1]DAY!$A$2:$E$3000,4,0),0)</f>
        <v>土</v>
      </c>
      <c r="AE226" s="55" t="str">
        <f>IFERROR(VLOOKUP(AE382,[1]DAY!$A$2:$E$3000,4,0),0)</f>
        <v>日</v>
      </c>
      <c r="AF226" s="146"/>
      <c r="AG226" s="165"/>
      <c r="AH226" s="368"/>
      <c r="AI226" s="380"/>
      <c r="AJ226" s="165"/>
      <c r="AK226" s="180"/>
      <c r="AN226" s="218"/>
      <c r="AO226" s="218"/>
      <c r="AR226" s="60">
        <f>IFERROR(VLOOKUP(AR383,[1]DAY!$A$2:$E$744,3,0),0)</f>
        <v>0</v>
      </c>
    </row>
    <row r="227" spans="1:53" ht="89.25" customHeight="1">
      <c r="A227" s="15"/>
      <c r="B227" s="236" t="s">
        <v>47</v>
      </c>
      <c r="C227" s="247"/>
      <c r="D227" s="56" t="str">
        <f>IFERROR(VLOOKUP(D382,[1]DAY!$A$2:$E$3000,5,0),0)</f>
        <v/>
      </c>
      <c r="E227" s="56" t="str">
        <f>IFERROR(VLOOKUP(E382,[1]DAY!$A$2:$E$3000,5,0),0)</f>
        <v/>
      </c>
      <c r="F227" s="56" t="str">
        <f>IFERROR(VLOOKUP(F382,[1]DAY!$A$2:$E$3000,5,0),0)</f>
        <v/>
      </c>
      <c r="G227" s="56" t="str">
        <f>IFERROR(VLOOKUP(G382,[1]DAY!$A$2:$E$3000,5,0),0)</f>
        <v/>
      </c>
      <c r="H227" s="56" t="str">
        <f>IFERROR(VLOOKUP(H382,[1]DAY!$A$2:$E$3000,5,0),0)</f>
        <v/>
      </c>
      <c r="I227" s="56" t="str">
        <f>IFERROR(VLOOKUP(I382,[1]DAY!$A$2:$E$3000,5,0),0)</f>
        <v/>
      </c>
      <c r="J227" s="56" t="str">
        <f>IFERROR(VLOOKUP(J382,[1]DAY!$A$2:$E$3000,5,0),0)</f>
        <v/>
      </c>
      <c r="K227" s="56" t="str">
        <f>IFERROR(VLOOKUP(K382,[1]DAY!$A$2:$E$3000,5,0),0)</f>
        <v/>
      </c>
      <c r="L227" s="56" t="str">
        <f>IFERROR(VLOOKUP(L382,[1]DAY!$A$2:$E$3000,5,0),0)</f>
        <v/>
      </c>
      <c r="M227" s="56" t="str">
        <f>IFERROR(VLOOKUP(M382,[1]DAY!$A$2:$E$3000,5,0),0)</f>
        <v/>
      </c>
      <c r="N227" s="56" t="str">
        <f>IFERROR(VLOOKUP(N382,[1]DAY!$A$2:$E$3000,5,0),0)</f>
        <v/>
      </c>
      <c r="O227" s="56" t="str">
        <f>IFERROR(VLOOKUP(O382,[1]DAY!$A$2:$E$3000,5,0),0)</f>
        <v/>
      </c>
      <c r="P227" s="56" t="str">
        <f>IFERROR(VLOOKUP(P382,[1]DAY!$A$2:$E$3000,5,0),0)</f>
        <v/>
      </c>
      <c r="Q227" s="56" t="str">
        <f>IFERROR(VLOOKUP(Q382,[1]DAY!$A$2:$E$3000,5,0),0)</f>
        <v/>
      </c>
      <c r="R227" s="56" t="str">
        <f>IFERROR(VLOOKUP(R382,[1]DAY!$A$2:$E$3000,5,0),0)</f>
        <v/>
      </c>
      <c r="S227" s="56" t="str">
        <f>IFERROR(VLOOKUP(S382,[1]DAY!$A$2:$E$3000,5,0),0)</f>
        <v/>
      </c>
      <c r="T227" s="56" t="str">
        <f>IFERROR(VLOOKUP(T382,[1]DAY!$A$2:$E$3000,5,0),0)</f>
        <v/>
      </c>
      <c r="U227" s="56" t="str">
        <f>IFERROR(VLOOKUP(U382,[1]DAY!$A$2:$E$3000,5,0),0)</f>
        <v/>
      </c>
      <c r="V227" s="56" t="str">
        <f>IFERROR(VLOOKUP(V382,[1]DAY!$A$2:$E$3000,5,0),0)</f>
        <v/>
      </c>
      <c r="W227" s="56" t="str">
        <f>IFERROR(VLOOKUP(W382,[1]DAY!$A$2:$E$3000,5,0),0)</f>
        <v/>
      </c>
      <c r="X227" s="56" t="str">
        <f>IFERROR(VLOOKUP(X382,[1]DAY!$A$2:$E$3000,5,0),0)</f>
        <v/>
      </c>
      <c r="Y227" s="56" t="str">
        <f>IFERROR(VLOOKUP(Y382,[1]DAY!$A$2:$E$3000,5,0),0)</f>
        <v/>
      </c>
      <c r="Z227" s="56" t="str">
        <f>IFERROR(VLOOKUP(Z382,[1]DAY!$A$2:$E$3000,5,0),0)</f>
        <v/>
      </c>
      <c r="AA227" s="56" t="str">
        <f>IFERROR(VLOOKUP(AA382,[1]DAY!$A$2:$E$3000,5,0),0)</f>
        <v/>
      </c>
      <c r="AB227" s="56" t="str">
        <f>IFERROR(VLOOKUP(AB382,[1]DAY!$A$2:$E$3000,5,0),0)</f>
        <v/>
      </c>
      <c r="AC227" s="56" t="str">
        <f>IFERROR(VLOOKUP(AC382,[1]DAY!$A$2:$E$3000,5,0),0)</f>
        <v/>
      </c>
      <c r="AD227" s="56" t="str">
        <f>IFERROR(VLOOKUP(AD382,[1]DAY!$A$2:$E$3000,5,0),0)</f>
        <v/>
      </c>
      <c r="AE227" s="56" t="str">
        <f>IFERROR(VLOOKUP(AE382,[1]DAY!$A$2:$E$3000,5,0),0)</f>
        <v/>
      </c>
      <c r="AF227" s="146"/>
      <c r="AG227" s="165"/>
      <c r="AH227" s="369"/>
      <c r="AI227" s="380"/>
      <c r="AJ227" s="165"/>
      <c r="AK227" s="181"/>
      <c r="AN227" s="214"/>
      <c r="AO227" s="214"/>
      <c r="AR227" s="60">
        <f>IFERROR(VLOOKUP(AR383,[1]DAY!$A$2:$E$744,4,0),0)</f>
        <v>0</v>
      </c>
    </row>
    <row r="228" spans="1:53" ht="27.75" customHeight="1">
      <c r="A228" s="15"/>
      <c r="B228" s="237" t="str">
        <f>$B$20</f>
        <v>作業員A</v>
      </c>
      <c r="C228" s="36" t="s">
        <v>49</v>
      </c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  <c r="AB228" s="57"/>
      <c r="AC228" s="57"/>
      <c r="AD228" s="57"/>
      <c r="AE228" s="57"/>
      <c r="AF228" s="147">
        <f>IF(COUNT(D228:AE228)=0,+(COUNTIF(D228:AE228,"作業"))+(COUNTIF(D228:AE228,"休日")),"")</f>
        <v>0</v>
      </c>
      <c r="AG228" s="166">
        <f>IF(+COUNT(D228:AE228)=0,(COUNTIF(D228:AE228,"休日")),"")</f>
        <v>0</v>
      </c>
      <c r="AH228" s="370">
        <f>IFERROR(IF(COUNTA(D228:AE228)=0,0,IF(COUNTA(D228:AE228)&lt;28,$G$359,IF(AN229&gt;0.284,$G$357,$G$358))),0)</f>
        <v>0</v>
      </c>
      <c r="AI228" s="381">
        <f>IF(COUNT(D229:AE229)=0,+(COUNTIF(D229:AE229,"作業"))+(COUNTIF(D229:AE229,"休日")),"")</f>
        <v>0</v>
      </c>
      <c r="AJ228" s="166">
        <f>IF(COUNT(D229:AE229)=0,(COUNTIF(D229:AE229,"休日")),"")</f>
        <v>0</v>
      </c>
      <c r="AK228" s="182">
        <f>IFERROR(IF(COUNTA(D229:AE229)=0,0,IF(COUNTA(D229:AE229)&lt;28,$G$359,IF(AO229&gt;0.284,$G$355,$G$356))),0)</f>
        <v>0</v>
      </c>
      <c r="AM228" s="6"/>
      <c r="AN228" s="218"/>
      <c r="AO228" s="218"/>
      <c r="AP228" s="6"/>
      <c r="AQ228" s="6"/>
      <c r="AR228" s="135">
        <f>IFERROR(VLOOKUP(AR576,[1]DAY!$A$2:$E$744,5,0),0)</f>
        <v>0</v>
      </c>
      <c r="AS228" s="6"/>
      <c r="AT228" s="6"/>
      <c r="AU228" s="6"/>
      <c r="AV228" s="6"/>
      <c r="AW228" s="6"/>
      <c r="AX228" s="6"/>
      <c r="AY228" s="6"/>
      <c r="AZ228" s="6"/>
      <c r="BA228" s="6"/>
    </row>
    <row r="229" spans="1:53" ht="27.75" customHeight="1">
      <c r="A229" s="15"/>
      <c r="B229" s="238"/>
      <c r="C229" s="248" t="s">
        <v>51</v>
      </c>
      <c r="D229" s="262"/>
      <c r="E229" s="262"/>
      <c r="F229" s="262"/>
      <c r="G229" s="262"/>
      <c r="H229" s="262"/>
      <c r="I229" s="262"/>
      <c r="J229" s="262"/>
      <c r="K229" s="262"/>
      <c r="L229" s="262"/>
      <c r="M229" s="262"/>
      <c r="N229" s="262"/>
      <c r="O229" s="262"/>
      <c r="P229" s="262"/>
      <c r="Q229" s="262"/>
      <c r="R229" s="262"/>
      <c r="S229" s="262"/>
      <c r="T229" s="262"/>
      <c r="U229" s="262"/>
      <c r="V229" s="262"/>
      <c r="W229" s="262"/>
      <c r="X229" s="262"/>
      <c r="Y229" s="262"/>
      <c r="Z229" s="262"/>
      <c r="AA229" s="262"/>
      <c r="AB229" s="262"/>
      <c r="AC229" s="262"/>
      <c r="AD229" s="262"/>
      <c r="AE229" s="262"/>
      <c r="AF229" s="355">
        <f>IFERROR(AN229,0)</f>
        <v>0</v>
      </c>
      <c r="AG229" s="361"/>
      <c r="AH229" s="371"/>
      <c r="AI229" s="382">
        <f>IFERROR(AO229,0)</f>
        <v>0</v>
      </c>
      <c r="AJ229" s="361"/>
      <c r="AK229" s="396"/>
      <c r="AN229" s="217" t="e">
        <f>ROUND(AG228/AF228,3)</f>
        <v>#DIV/0!</v>
      </c>
      <c r="AO229" s="220" t="e">
        <f>ROUND(AJ228/AI228,3)</f>
        <v>#DIV/0!</v>
      </c>
      <c r="AR229" s="223">
        <f>IFERROR(VLOOKUP(AR576,[1]DAY!$A$2:$E$744,6,0),0)</f>
        <v>0</v>
      </c>
    </row>
    <row r="230" spans="1:53" ht="27.75" customHeight="1">
      <c r="A230" s="15"/>
      <c r="B230" s="237" t="str">
        <f>$B$22</f>
        <v>作業員B</v>
      </c>
      <c r="C230" s="36" t="s">
        <v>49</v>
      </c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  <c r="AF230" s="147">
        <f>IF(COUNT(D230:AE230)=0,+(COUNTIF(D230:AE230,"作業"))+(COUNTIF(D230:AE230,"休日")),"")</f>
        <v>0</v>
      </c>
      <c r="AG230" s="166">
        <f>IF(+COUNT(D230:AE230)=0,(COUNTIF(D230:AE230,"休日")),"")</f>
        <v>0</v>
      </c>
      <c r="AH230" s="370">
        <f>IFERROR(IF(COUNTA(D230:AE230)=0,0,IF(COUNTA(D230:AE230)&lt;28,$G$359,IF(AN231&gt;0.284,$G$357,$G$358))),0)</f>
        <v>0</v>
      </c>
      <c r="AI230" s="381">
        <f>IF(COUNT(D231:AE231)=0,+(COUNTIF(D231:AE231,"作業"))+(COUNTIF(D231:AE231,"休日")),"")</f>
        <v>0</v>
      </c>
      <c r="AJ230" s="166">
        <f>IF(COUNT(D231:AE231)=0,(COUNTIF(D231:AE231,"休日")),"")</f>
        <v>0</v>
      </c>
      <c r="AK230" s="182">
        <f>IFERROR(IF(COUNTA(D231:AE231)=0,0,IF(COUNTA(D231:AE231)&lt;28,$G$359,IF(AO231&gt;0.284,$G$355,$G$356))),0)</f>
        <v>0</v>
      </c>
      <c r="AM230" s="6"/>
      <c r="AN230" s="218"/>
      <c r="AO230" s="218"/>
      <c r="AP230" s="6"/>
      <c r="AQ230" s="6"/>
      <c r="AR230" s="135">
        <f>IFERROR(VLOOKUP(AR572,[1]DAY!$A$2:$E$744,5,0),0)</f>
        <v>0</v>
      </c>
      <c r="AS230" s="6"/>
      <c r="AT230" s="6"/>
      <c r="AU230" s="6"/>
      <c r="AV230" s="6"/>
      <c r="AW230" s="6"/>
      <c r="AX230" s="6"/>
      <c r="AY230" s="6"/>
      <c r="AZ230" s="6"/>
      <c r="BA230" s="6"/>
    </row>
    <row r="231" spans="1:53" ht="27.75" customHeight="1">
      <c r="A231" s="15"/>
      <c r="B231" s="238"/>
      <c r="C231" s="248" t="s">
        <v>51</v>
      </c>
      <c r="D231" s="262"/>
      <c r="E231" s="262"/>
      <c r="F231" s="262"/>
      <c r="G231" s="262"/>
      <c r="H231" s="262"/>
      <c r="I231" s="262"/>
      <c r="J231" s="262"/>
      <c r="K231" s="262"/>
      <c r="L231" s="262"/>
      <c r="M231" s="262"/>
      <c r="N231" s="262"/>
      <c r="O231" s="262"/>
      <c r="P231" s="262"/>
      <c r="Q231" s="262"/>
      <c r="R231" s="262"/>
      <c r="S231" s="262"/>
      <c r="T231" s="262"/>
      <c r="U231" s="262"/>
      <c r="V231" s="262"/>
      <c r="W231" s="262"/>
      <c r="X231" s="262"/>
      <c r="Y231" s="262"/>
      <c r="Z231" s="262"/>
      <c r="AA231" s="262"/>
      <c r="AB231" s="262"/>
      <c r="AC231" s="262"/>
      <c r="AD231" s="262"/>
      <c r="AE231" s="262"/>
      <c r="AF231" s="355">
        <f>IFERROR(AN231,0)</f>
        <v>0</v>
      </c>
      <c r="AG231" s="361"/>
      <c r="AH231" s="371"/>
      <c r="AI231" s="382">
        <f>IFERROR(AO231,0)</f>
        <v>0</v>
      </c>
      <c r="AJ231" s="361"/>
      <c r="AK231" s="396"/>
      <c r="AN231" s="217" t="e">
        <f>ROUND(AG230/AF230,3)</f>
        <v>#DIV/0!</v>
      </c>
      <c r="AO231" s="220" t="e">
        <f>ROUND(AJ230/AI230,3)</f>
        <v>#DIV/0!</v>
      </c>
      <c r="AR231" s="223">
        <f>IFERROR(VLOOKUP(AR572,[1]DAY!$A$2:$E$744,6,0),0)</f>
        <v>0</v>
      </c>
    </row>
    <row r="232" spans="1:53" ht="27.75" customHeight="1">
      <c r="A232" s="15"/>
      <c r="B232" s="237" t="str">
        <f>$B$24</f>
        <v>作業員C</v>
      </c>
      <c r="C232" s="36" t="s">
        <v>49</v>
      </c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147">
        <f>IF(COUNT(D232:AE232)=0,+(COUNTIF(D232:AE232,"作業"))+(COUNTIF(D232:AE232,"休日")),"")</f>
        <v>0</v>
      </c>
      <c r="AG232" s="166">
        <f>IF(+COUNT(D232:AE232)=0,(COUNTIF(D232:AE232,"休日")),"")</f>
        <v>0</v>
      </c>
      <c r="AH232" s="370">
        <f>IFERROR(IF(COUNTA(D232:AE232)=0,0,IF(COUNTA(D232:AE232)&lt;28,$G$359,IF(AN233&gt;0.284,$G$357,$G$358))),0)</f>
        <v>0</v>
      </c>
      <c r="AI232" s="381">
        <f>IF(COUNT(D233:AE233)=0,+(COUNTIF(D233:AE233,"作業"))+(COUNTIF(D233:AE233,"休日")),"")</f>
        <v>0</v>
      </c>
      <c r="AJ232" s="166">
        <f>IF(COUNT(D233:AE233)=0,(COUNTIF(D233:AE233,"休日")),"")</f>
        <v>0</v>
      </c>
      <c r="AK232" s="182">
        <f>IFERROR(IF(COUNTA(D233:AE233)=0,0,IF(COUNTA(D233:AE233)&lt;28,$G$359,IF(AO233&gt;0.284,$G$355,$G$356))),0)</f>
        <v>0</v>
      </c>
      <c r="AM232" s="6"/>
      <c r="AN232" s="218"/>
      <c r="AO232" s="218"/>
      <c r="AP232" s="6"/>
      <c r="AQ232" s="6"/>
      <c r="AR232" s="135">
        <f>IFERROR(VLOOKUP(AR574,[1]DAY!$A$2:$E$744,5,0),0)</f>
        <v>0</v>
      </c>
      <c r="AS232" s="6"/>
      <c r="AT232" s="6"/>
      <c r="AU232" s="6"/>
      <c r="AV232" s="6"/>
      <c r="AW232" s="6"/>
      <c r="AX232" s="6"/>
      <c r="AY232" s="6"/>
      <c r="AZ232" s="6"/>
      <c r="BA232" s="6"/>
    </row>
    <row r="233" spans="1:53" ht="27.75" customHeight="1">
      <c r="A233" s="15"/>
      <c r="B233" s="238"/>
      <c r="C233" s="248" t="s">
        <v>51</v>
      </c>
      <c r="D233" s="262"/>
      <c r="E233" s="262"/>
      <c r="F233" s="262"/>
      <c r="G233" s="262"/>
      <c r="H233" s="262"/>
      <c r="I233" s="262"/>
      <c r="J233" s="262"/>
      <c r="K233" s="262"/>
      <c r="L233" s="262"/>
      <c r="M233" s="262"/>
      <c r="N233" s="262"/>
      <c r="O233" s="262"/>
      <c r="P233" s="262"/>
      <c r="Q233" s="262"/>
      <c r="R233" s="262"/>
      <c r="S233" s="262"/>
      <c r="T233" s="262"/>
      <c r="U233" s="262"/>
      <c r="V233" s="262"/>
      <c r="W233" s="262"/>
      <c r="X233" s="262"/>
      <c r="Y233" s="262"/>
      <c r="Z233" s="262"/>
      <c r="AA233" s="262"/>
      <c r="AB233" s="262"/>
      <c r="AC233" s="262"/>
      <c r="AD233" s="262"/>
      <c r="AE233" s="262"/>
      <c r="AF233" s="355">
        <f>IFERROR(AN233,0)</f>
        <v>0</v>
      </c>
      <c r="AG233" s="361"/>
      <c r="AH233" s="371"/>
      <c r="AI233" s="382">
        <f>IFERROR(AO233,0)</f>
        <v>0</v>
      </c>
      <c r="AJ233" s="361"/>
      <c r="AK233" s="396"/>
      <c r="AN233" s="217" t="e">
        <f>ROUND(AG232/AF232,3)</f>
        <v>#DIV/0!</v>
      </c>
      <c r="AO233" s="220" t="e">
        <f>ROUND(AJ232/AI232,3)</f>
        <v>#DIV/0!</v>
      </c>
      <c r="AR233" s="223">
        <f>IFERROR(VLOOKUP(AR574,[1]DAY!$A$2:$E$744,6,0),0)</f>
        <v>0</v>
      </c>
    </row>
    <row r="234" spans="1:53" ht="27.75" customHeight="1">
      <c r="A234" s="15"/>
      <c r="B234" s="237" t="str">
        <f>$B$26</f>
        <v>作業員D</v>
      </c>
      <c r="C234" s="36" t="s">
        <v>49</v>
      </c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  <c r="AC234" s="57"/>
      <c r="AD234" s="57"/>
      <c r="AE234" s="57"/>
      <c r="AF234" s="147">
        <f>IF(COUNT(D234:AE234)=0,+(COUNTIF(D234:AE234,"作業"))+(COUNTIF(D234:AE234,"休日")),"")</f>
        <v>0</v>
      </c>
      <c r="AG234" s="166">
        <f>IF(+COUNT(D234:AE234)=0,(COUNTIF(D234:AE234,"休日")),"")</f>
        <v>0</v>
      </c>
      <c r="AH234" s="370">
        <f>IFERROR(IF(COUNTA(D234:AE234)=0,0,IF(COUNTA(D234:AE234)&lt;28,$G$359,IF(AN235&gt;0.284,$G$357,$G$358))),0)</f>
        <v>0</v>
      </c>
      <c r="AI234" s="381">
        <f>IF(COUNT(D235:AE235)=0,+(COUNTIF(D235:AE235,"作業"))+(COUNTIF(D235:AE235,"休日")),"")</f>
        <v>0</v>
      </c>
      <c r="AJ234" s="166">
        <f>IF(COUNT(D235:AE235)=0,(COUNTIF(D235:AE235,"休日")),"")</f>
        <v>0</v>
      </c>
      <c r="AK234" s="182">
        <f>IFERROR(IF(COUNTA(D235:AE235)=0,0,IF(COUNTA(D235:AE235)&lt;28,$G$359,IF(AO235&gt;0.284,$G$355,$G$356))),0)</f>
        <v>0</v>
      </c>
      <c r="AM234" s="6"/>
      <c r="AN234" s="218"/>
      <c r="AO234" s="218"/>
      <c r="AP234" s="6"/>
      <c r="AQ234" s="6"/>
      <c r="AR234" s="135">
        <f>IFERROR(VLOOKUP(AR576,[1]DAY!$A$2:$E$744,5,0),0)</f>
        <v>0</v>
      </c>
      <c r="AS234" s="6"/>
      <c r="AT234" s="6"/>
      <c r="AU234" s="6"/>
      <c r="AV234" s="6"/>
      <c r="AW234" s="6"/>
      <c r="AX234" s="6"/>
      <c r="AY234" s="6"/>
      <c r="AZ234" s="6"/>
      <c r="BA234" s="6"/>
    </row>
    <row r="235" spans="1:53" ht="27.75" customHeight="1">
      <c r="A235" s="15"/>
      <c r="B235" s="238"/>
      <c r="C235" s="248" t="s">
        <v>51</v>
      </c>
      <c r="D235" s="262"/>
      <c r="E235" s="262"/>
      <c r="F235" s="262"/>
      <c r="G235" s="262"/>
      <c r="H235" s="262"/>
      <c r="I235" s="262"/>
      <c r="J235" s="262"/>
      <c r="K235" s="262"/>
      <c r="L235" s="262"/>
      <c r="M235" s="262"/>
      <c r="N235" s="262"/>
      <c r="O235" s="262"/>
      <c r="P235" s="262"/>
      <c r="Q235" s="262"/>
      <c r="R235" s="262"/>
      <c r="S235" s="262"/>
      <c r="T235" s="262"/>
      <c r="U235" s="262"/>
      <c r="V235" s="262"/>
      <c r="W235" s="262"/>
      <c r="X235" s="262"/>
      <c r="Y235" s="262"/>
      <c r="Z235" s="262"/>
      <c r="AA235" s="262"/>
      <c r="AB235" s="262"/>
      <c r="AC235" s="262"/>
      <c r="AD235" s="262"/>
      <c r="AE235" s="262"/>
      <c r="AF235" s="355">
        <f>IFERROR(AN235,0)</f>
        <v>0</v>
      </c>
      <c r="AG235" s="361"/>
      <c r="AH235" s="371"/>
      <c r="AI235" s="382">
        <f>IFERROR(AO235,0)</f>
        <v>0</v>
      </c>
      <c r="AJ235" s="361"/>
      <c r="AK235" s="396"/>
      <c r="AN235" s="217" t="e">
        <f>ROUND(AG234/AF234,3)</f>
        <v>#DIV/0!</v>
      </c>
      <c r="AO235" s="220" t="e">
        <f>ROUND(AJ234/AI234,3)</f>
        <v>#DIV/0!</v>
      </c>
      <c r="AR235" s="223">
        <f>IFERROR(VLOOKUP(AR576,[1]DAY!$A$2:$E$744,6,0),0)</f>
        <v>0</v>
      </c>
    </row>
    <row r="236" spans="1:53" ht="27.75" customHeight="1">
      <c r="A236" s="15"/>
      <c r="B236" s="237" t="str">
        <f>$B$28</f>
        <v>作業員E</v>
      </c>
      <c r="C236" s="36" t="s">
        <v>49</v>
      </c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147">
        <f>IF(COUNT(D236:AE236)=0,+(COUNTIF(D236:AE236,"作業"))+(COUNTIF(D236:AE236,"休日")),"")</f>
        <v>0</v>
      </c>
      <c r="AG236" s="166">
        <f>IF(+COUNT(D236:AE236)=0,(COUNTIF(D236:AE236,"休日")),"")</f>
        <v>0</v>
      </c>
      <c r="AH236" s="370">
        <f>IFERROR(IF(COUNTA(D236:AE236)=0,0,IF(COUNTA(D236:AE236)&lt;28,$G$359,IF(AN237&gt;0.284,$G$357,$G$358))),0)</f>
        <v>0</v>
      </c>
      <c r="AI236" s="381">
        <f>IF(COUNT(D237:AE237)=0,+(COUNTIF(D237:AE237,"作業"))+(COUNTIF(D237:AE237,"休日")),"")</f>
        <v>0</v>
      </c>
      <c r="AJ236" s="166">
        <f>IF(COUNT(D237:AE237)=0,(COUNTIF(D237:AE237,"休日")),"")</f>
        <v>0</v>
      </c>
      <c r="AK236" s="182">
        <f>IFERROR(IF(COUNTA(D237:AE237)=0,0,IF(COUNTA(D237:AE237)&lt;28,$G$359,IF(AO237&gt;0.284,$G$355,$G$356))),0)</f>
        <v>0</v>
      </c>
      <c r="AM236" s="6"/>
      <c r="AN236" s="218"/>
      <c r="AO236" s="218"/>
      <c r="AP236" s="6"/>
      <c r="AQ236" s="6"/>
      <c r="AR236" s="135">
        <f>IFERROR(VLOOKUP(AR578,[1]DAY!$A$2:$E$744,5,0),0)</f>
        <v>0</v>
      </c>
      <c r="AS236" s="6"/>
      <c r="AT236" s="6"/>
      <c r="AU236" s="6"/>
      <c r="AV236" s="6"/>
      <c r="AW236" s="6"/>
      <c r="AX236" s="6"/>
      <c r="AY236" s="6"/>
      <c r="AZ236" s="6"/>
      <c r="BA236" s="6"/>
    </row>
    <row r="237" spans="1:53" ht="27.75" customHeight="1">
      <c r="A237" s="15"/>
      <c r="B237" s="238"/>
      <c r="C237" s="248" t="s">
        <v>51</v>
      </c>
      <c r="D237" s="262"/>
      <c r="E237" s="262"/>
      <c r="F237" s="262"/>
      <c r="G237" s="262"/>
      <c r="H237" s="262"/>
      <c r="I237" s="262"/>
      <c r="J237" s="262"/>
      <c r="K237" s="262"/>
      <c r="L237" s="262"/>
      <c r="M237" s="262"/>
      <c r="N237" s="262"/>
      <c r="O237" s="262"/>
      <c r="P237" s="262"/>
      <c r="Q237" s="262"/>
      <c r="R237" s="262"/>
      <c r="S237" s="262"/>
      <c r="T237" s="262"/>
      <c r="U237" s="262"/>
      <c r="V237" s="262"/>
      <c r="W237" s="262"/>
      <c r="X237" s="262"/>
      <c r="Y237" s="262"/>
      <c r="Z237" s="262"/>
      <c r="AA237" s="262"/>
      <c r="AB237" s="262"/>
      <c r="AC237" s="262"/>
      <c r="AD237" s="262"/>
      <c r="AE237" s="262"/>
      <c r="AF237" s="355">
        <f>IFERROR(AN237,0)</f>
        <v>0</v>
      </c>
      <c r="AG237" s="361"/>
      <c r="AH237" s="371"/>
      <c r="AI237" s="382">
        <f>IFERROR(AO237,0)</f>
        <v>0</v>
      </c>
      <c r="AJ237" s="361"/>
      <c r="AK237" s="396"/>
      <c r="AN237" s="217" t="e">
        <f>ROUND(AG236/AF236,3)</f>
        <v>#DIV/0!</v>
      </c>
      <c r="AO237" s="220" t="e">
        <f>ROUND(AJ236/AI236,3)</f>
        <v>#DIV/0!</v>
      </c>
      <c r="AR237" s="223">
        <f>IFERROR(VLOOKUP(AR578,[1]DAY!$A$2:$E$744,6,0),0)</f>
        <v>0</v>
      </c>
    </row>
    <row r="238" spans="1:53" ht="27.75" customHeight="1">
      <c r="A238" s="15"/>
      <c r="B238" s="237" t="str">
        <f>$B$30</f>
        <v>作業員F</v>
      </c>
      <c r="C238" s="36" t="s">
        <v>49</v>
      </c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147">
        <f>IF(COUNT(D238:AE238)=0,+(COUNTIF(D238:AE238,"作業"))+(COUNTIF(D238:AE238,"休日")),"")</f>
        <v>0</v>
      </c>
      <c r="AG238" s="166">
        <f>IF(+COUNT(D238:AE238)=0,(COUNTIF(D238:AE238,"休日")),"")</f>
        <v>0</v>
      </c>
      <c r="AH238" s="370">
        <f>IFERROR(IF(COUNTA(D238:AE238)=0,0,IF(COUNTA(D238:AE238)&lt;28,$G$359,IF(AN239&gt;0.284,$G$357,$G$358))),0)</f>
        <v>0</v>
      </c>
      <c r="AI238" s="381">
        <f>IF(COUNT(D239:AE239)=0,+(COUNTIF(D239:AE239,"作業"))+(COUNTIF(D239:AE239,"休日")),"")</f>
        <v>0</v>
      </c>
      <c r="AJ238" s="166">
        <f>IF(COUNT(D239:AE239)=0,(COUNTIF(D239:AE239,"休日")),"")</f>
        <v>0</v>
      </c>
      <c r="AK238" s="182">
        <f>IFERROR(IF(COUNTA(D239:AE239)=0,0,IF(COUNTA(D239:AE239)&lt;28,$G$359,IF(AO239&gt;0.284,$G$355,$G$356))),0)</f>
        <v>0</v>
      </c>
      <c r="AM238" s="6"/>
      <c r="AN238" s="218"/>
      <c r="AO238" s="218"/>
      <c r="AR238" s="135">
        <f>IFERROR(VLOOKUP(AR383,[1]DAY!$A$2:$E$744,5,0),0)</f>
        <v>0</v>
      </c>
    </row>
    <row r="239" spans="1:53" ht="27.75" customHeight="1">
      <c r="A239" s="16"/>
      <c r="B239" s="238"/>
      <c r="C239" s="37" t="s">
        <v>51</v>
      </c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  <c r="AD239" s="58"/>
      <c r="AE239" s="58"/>
      <c r="AF239" s="148">
        <f>IFERROR(AN239,0)</f>
        <v>0</v>
      </c>
      <c r="AG239" s="167"/>
      <c r="AH239" s="374"/>
      <c r="AI239" s="384">
        <f>IFERROR(AO239,0)</f>
        <v>0</v>
      </c>
      <c r="AJ239" s="167"/>
      <c r="AK239" s="183"/>
      <c r="AN239" s="217" t="e">
        <f>ROUND(AG238/AF238,3)</f>
        <v>#DIV/0!</v>
      </c>
      <c r="AO239" s="220" t="e">
        <f>ROUND(AJ238/AI238,3)</f>
        <v>#DIV/0!</v>
      </c>
      <c r="AR239" s="223">
        <f>IFERROR(VLOOKUP(AR383,[1]DAY!$A$2:$E$744,6,0),0)</f>
        <v>0</v>
      </c>
    </row>
    <row r="240" spans="1:53" ht="27.75" customHeight="1">
      <c r="A240" s="14" t="s">
        <v>33</v>
      </c>
      <c r="B240" s="233" t="s">
        <v>31</v>
      </c>
      <c r="C240" s="244"/>
      <c r="D240" s="53">
        <f>IFERROR(VLOOKUP(D383,[1]DAY!$A$2:$E$1096,2,0),0)</f>
        <v>4</v>
      </c>
      <c r="E240" s="53">
        <f>IFERROR(VLOOKUP(E383,[1]DAY!$A$2:$E$744,2,0),0)</f>
        <v>4</v>
      </c>
      <c r="F240" s="53">
        <f>IFERROR(VLOOKUP(F383,[1]DAY!$A$2:$E$744,2,0),0)</f>
        <v>4</v>
      </c>
      <c r="G240" s="53">
        <f>IFERROR(VLOOKUP(G383,[1]DAY!$A$2:$E$744,2,0),0)</f>
        <v>5</v>
      </c>
      <c r="H240" s="53">
        <f>IFERROR(VLOOKUP(H383,[1]DAY!$A$2:$E$744,2,0),0)</f>
        <v>5</v>
      </c>
      <c r="I240" s="53">
        <f>IFERROR(VLOOKUP(I383,[1]DAY!$A$2:$E$744,2,0),0)</f>
        <v>5</v>
      </c>
      <c r="J240" s="53">
        <f>IFERROR(VLOOKUP(J383,[1]DAY!$A$2:$E$744,2,0),0)</f>
        <v>5</v>
      </c>
      <c r="K240" s="53">
        <f>IFERROR(VLOOKUP(K383,[1]DAY!$A$2:$E$744,2,0),0)</f>
        <v>5</v>
      </c>
      <c r="L240" s="53">
        <f>IFERROR(VLOOKUP(L383,[1]DAY!$A$2:$E$744,2,0),0)</f>
        <v>5</v>
      </c>
      <c r="M240" s="53">
        <f>IFERROR(VLOOKUP(M383,[1]DAY!$A$2:$E$744,2,0),0)</f>
        <v>5</v>
      </c>
      <c r="N240" s="53">
        <f>IFERROR(VLOOKUP(N383,[1]DAY!$A$2:$E$744,2,0),0)</f>
        <v>5</v>
      </c>
      <c r="O240" s="53">
        <f>IFERROR(VLOOKUP(O383,[1]DAY!$A$2:$E$744,2,0),0)</f>
        <v>5</v>
      </c>
      <c r="P240" s="53">
        <f>IFERROR(VLOOKUP(P383,[1]DAY!$A$2:$E$744,2,0),0)</f>
        <v>5</v>
      </c>
      <c r="Q240" s="53">
        <f>IFERROR(VLOOKUP(Q383,[1]DAY!$A$2:$E$744,2,0),0)</f>
        <v>5</v>
      </c>
      <c r="R240" s="53">
        <f>IFERROR(VLOOKUP(R383,[1]DAY!$A$2:$E$744,2,0),0)</f>
        <v>5</v>
      </c>
      <c r="S240" s="53">
        <f>IFERROR(VLOOKUP(S383,[1]DAY!$A$2:$E$744,2,0),0)</f>
        <v>5</v>
      </c>
      <c r="T240" s="53">
        <f>IFERROR(VLOOKUP(T383,[1]DAY!$A$2:$E$744,2,0),0)</f>
        <v>5</v>
      </c>
      <c r="U240" s="53">
        <f>IFERROR(VLOOKUP(U383,[1]DAY!$A$2:$E$744,2,0),0)</f>
        <v>5</v>
      </c>
      <c r="V240" s="53">
        <f>IFERROR(VLOOKUP(V383,[1]DAY!$A$2:$E$744,2,0),0)</f>
        <v>5</v>
      </c>
      <c r="W240" s="53">
        <f>IFERROR(VLOOKUP(W383,[1]DAY!$A$2:$E$744,2,0),0)</f>
        <v>5</v>
      </c>
      <c r="X240" s="53">
        <f>IFERROR(VLOOKUP(X383,[1]DAY!$A$2:$E$744,2,0),0)</f>
        <v>5</v>
      </c>
      <c r="Y240" s="53">
        <f>IFERROR(VLOOKUP(Y383,[1]DAY!$A$2:$E$744,2,0),0)</f>
        <v>5</v>
      </c>
      <c r="Z240" s="53">
        <f>IFERROR(VLOOKUP(Z383,[1]DAY!$A$2:$E$744,2,0),0)</f>
        <v>5</v>
      </c>
      <c r="AA240" s="53">
        <f>IFERROR(VLOOKUP(AA383,[1]DAY!$A$2:$E$744,2,0),0)</f>
        <v>5</v>
      </c>
      <c r="AB240" s="53">
        <f>IFERROR(VLOOKUP(AB383,[1]DAY!$A$2:$E$744,2,0),0)</f>
        <v>5</v>
      </c>
      <c r="AC240" s="53">
        <f>IFERROR(VLOOKUP(AC383,[1]DAY!$A$2:$E$744,2,0),0)</f>
        <v>5</v>
      </c>
      <c r="AD240" s="53">
        <f>IFERROR(VLOOKUP(AD383,[1]DAY!$A$2:$E$744,2,0),0)</f>
        <v>5</v>
      </c>
      <c r="AE240" s="53">
        <f>IFERROR(VLOOKUP(AE383,[1]DAY!$A$2:$E$744,2,0),0)</f>
        <v>5</v>
      </c>
      <c r="AF240" s="149" t="s">
        <v>68</v>
      </c>
      <c r="AG240" s="168" t="s">
        <v>77</v>
      </c>
      <c r="AH240" s="368" t="s">
        <v>79</v>
      </c>
      <c r="AI240" s="379" t="s">
        <v>68</v>
      </c>
      <c r="AJ240" s="164" t="s">
        <v>80</v>
      </c>
      <c r="AK240" s="180" t="s">
        <v>79</v>
      </c>
      <c r="AL240" s="6"/>
      <c r="AN240" s="218"/>
      <c r="AO240" s="218"/>
      <c r="AR240" s="224">
        <f>IFERROR(VLOOKUP(AR383,[1]DAY!$A$2:$E$744,7,0),0)</f>
        <v>0</v>
      </c>
    </row>
    <row r="241" spans="1:53" ht="27.75" customHeight="1">
      <c r="A241" s="15"/>
      <c r="B241" s="234" t="s">
        <v>45</v>
      </c>
      <c r="C241" s="245"/>
      <c r="D241" s="54">
        <f>IFERROR(VLOOKUP(D383,[1]DAY!$A$2:$E$1096,3,0),0)</f>
        <v>28</v>
      </c>
      <c r="E241" s="54">
        <f>IFERROR(VLOOKUP(E383,[1]DAY!$A$2:$E$744,3,0),0)</f>
        <v>29</v>
      </c>
      <c r="F241" s="54">
        <f>IFERROR(VLOOKUP(F383,[1]DAY!$A$2:$E$744,3,0),0)</f>
        <v>30</v>
      </c>
      <c r="G241" s="54">
        <f>IFERROR(VLOOKUP(G383,[1]DAY!$A$2:$E$744,3,0),0)</f>
        <v>1</v>
      </c>
      <c r="H241" s="54">
        <f>IFERROR(VLOOKUP(H383,[1]DAY!$A$2:$E$744,3,0),0)</f>
        <v>2</v>
      </c>
      <c r="I241" s="54">
        <f>IFERROR(VLOOKUP(I383,[1]DAY!$A$2:$E$744,3,0),0)</f>
        <v>3</v>
      </c>
      <c r="J241" s="54">
        <f>IFERROR(VLOOKUP(J383,[1]DAY!$A$2:$E$744,3,0),0)</f>
        <v>4</v>
      </c>
      <c r="K241" s="54">
        <f>IFERROR(VLOOKUP(K383,[1]DAY!$A$2:$E$744,3,0),0)</f>
        <v>5</v>
      </c>
      <c r="L241" s="54">
        <f>IFERROR(VLOOKUP(L383,[1]DAY!$A$2:$E$744,3,0),0)</f>
        <v>6</v>
      </c>
      <c r="M241" s="54">
        <f>IFERROR(VLOOKUP(M383,[1]DAY!$A$2:$E$744,3,0),0)</f>
        <v>7</v>
      </c>
      <c r="N241" s="54">
        <f>IFERROR(VLOOKUP(N383,[1]DAY!$A$2:$E$744,3,0),0)</f>
        <v>8</v>
      </c>
      <c r="O241" s="54">
        <f>IFERROR(VLOOKUP(O383,[1]DAY!$A$2:$E$744,3,0),0)</f>
        <v>9</v>
      </c>
      <c r="P241" s="54">
        <f>IFERROR(VLOOKUP(P383,[1]DAY!$A$2:$E$744,3,0),0)</f>
        <v>10</v>
      </c>
      <c r="Q241" s="54">
        <f>IFERROR(VLOOKUP(Q383,[1]DAY!$A$2:$E$744,3,0),0)</f>
        <v>11</v>
      </c>
      <c r="R241" s="54">
        <f>IFERROR(VLOOKUP(R383,[1]DAY!$A$2:$E$744,3,0),0)</f>
        <v>12</v>
      </c>
      <c r="S241" s="54">
        <f>IFERROR(VLOOKUP(S383,[1]DAY!$A$2:$E$744,3,0),0)</f>
        <v>13</v>
      </c>
      <c r="T241" s="54">
        <f>IFERROR(VLOOKUP(T383,[1]DAY!$A$2:$E$744,3,0),0)</f>
        <v>14</v>
      </c>
      <c r="U241" s="54">
        <f>IFERROR(VLOOKUP(U383,[1]DAY!$A$2:$E$744,3,0),0)</f>
        <v>15</v>
      </c>
      <c r="V241" s="54">
        <f>IFERROR(VLOOKUP(V383,[1]DAY!$A$2:$E$744,3,0),0)</f>
        <v>16</v>
      </c>
      <c r="W241" s="54">
        <f>IFERROR(VLOOKUP(W383,[1]DAY!$A$2:$E$744,3,0),0)</f>
        <v>17</v>
      </c>
      <c r="X241" s="54">
        <f>IFERROR(VLOOKUP(X383,[1]DAY!$A$2:$E$744,3,0),0)</f>
        <v>18</v>
      </c>
      <c r="Y241" s="54">
        <f>IFERROR(VLOOKUP(Y383,[1]DAY!$A$2:$E$744,3,0),0)</f>
        <v>19</v>
      </c>
      <c r="Z241" s="54">
        <f>IFERROR(VLOOKUP(Z383,[1]DAY!$A$2:$E$744,3,0),0)</f>
        <v>20</v>
      </c>
      <c r="AA241" s="54">
        <f>IFERROR(VLOOKUP(AA383,[1]DAY!$A$2:$E$744,3,0),0)</f>
        <v>21</v>
      </c>
      <c r="AB241" s="54">
        <f>IFERROR(VLOOKUP(AB383,[1]DAY!$A$2:$E$744,3,0),0)</f>
        <v>22</v>
      </c>
      <c r="AC241" s="54">
        <f>IFERROR(VLOOKUP(AC383,[1]DAY!$A$2:$E$744,3,0),0)</f>
        <v>23</v>
      </c>
      <c r="AD241" s="54">
        <f>IFERROR(VLOOKUP(AD383,[1]DAY!$A$2:$E$744,3,0),0)</f>
        <v>24</v>
      </c>
      <c r="AE241" s="134">
        <f>IFERROR(VLOOKUP(AE383,[1]DAY!$A$2:$E$744,3,0),0)</f>
        <v>25</v>
      </c>
      <c r="AF241" s="146"/>
      <c r="AG241" s="165"/>
      <c r="AH241" s="368"/>
      <c r="AI241" s="380"/>
      <c r="AJ241" s="165"/>
      <c r="AK241" s="180"/>
      <c r="AN241" s="218"/>
      <c r="AO241" s="218"/>
      <c r="AR241" s="30">
        <f>IFERROR(VLOOKUP(AR389,[1]DAY!$A$2:$E$744,2,0),0)</f>
        <v>0</v>
      </c>
    </row>
    <row r="242" spans="1:53" ht="27.75" customHeight="1">
      <c r="A242" s="15"/>
      <c r="B242" s="235" t="s">
        <v>46</v>
      </c>
      <c r="C242" s="246"/>
      <c r="D242" s="55" t="str">
        <f>IFERROR(VLOOKUP(D383,[1]DAY!$A$2:$E$1096,4,0),0)</f>
        <v>月</v>
      </c>
      <c r="E242" s="55" t="str">
        <f>IFERROR(VLOOKUP(E383,[1]DAY!$A$2:$E$1096,4,0),0)</f>
        <v>火</v>
      </c>
      <c r="F242" s="55" t="str">
        <f>IFERROR(VLOOKUP(F383,[1]DAY!$A$2:$E$1096,4,0),0)</f>
        <v>水</v>
      </c>
      <c r="G242" s="55" t="str">
        <f>IFERROR(VLOOKUP(G383,[1]DAY!$A$2:$E$1096,4,0),0)</f>
        <v>木</v>
      </c>
      <c r="H242" s="55" t="str">
        <f>IFERROR(VLOOKUP(H383,[1]DAY!$A$2:$E$1096,4,0),0)</f>
        <v>金</v>
      </c>
      <c r="I242" s="55" t="str">
        <f>IFERROR(VLOOKUP(I383,[1]DAY!$A$2:$E$1096,4,0),0)</f>
        <v>土</v>
      </c>
      <c r="J242" s="55" t="str">
        <f>IFERROR(VLOOKUP(J383,[1]DAY!$A$2:$E$1096,4,0),0)</f>
        <v>日</v>
      </c>
      <c r="K242" s="55" t="str">
        <f>IFERROR(VLOOKUP(K383,[1]DAY!$A$2:$E$1096,4,0),0)</f>
        <v>月</v>
      </c>
      <c r="L242" s="55" t="str">
        <f>IFERROR(VLOOKUP(L383,[1]DAY!$A$2:$E$1096,4,0),0)</f>
        <v>火</v>
      </c>
      <c r="M242" s="55" t="str">
        <f>IFERROR(VLOOKUP(M383,[1]DAY!$A$2:$E$1096,4,0),0)</f>
        <v>水</v>
      </c>
      <c r="N242" s="55" t="str">
        <f>IFERROR(VLOOKUP(N383,[1]DAY!$A$2:$E$1096,4,0),0)</f>
        <v>木</v>
      </c>
      <c r="O242" s="55" t="str">
        <f>IFERROR(VLOOKUP(O383,[1]DAY!$A$2:$E$1096,4,0),0)</f>
        <v>金</v>
      </c>
      <c r="P242" s="55" t="str">
        <f>IFERROR(VLOOKUP(P383,[1]DAY!$A$2:$E$1096,4,0),0)</f>
        <v>土</v>
      </c>
      <c r="Q242" s="55" t="str">
        <f>IFERROR(VLOOKUP(Q383,[1]DAY!$A$2:$E$1096,4,0),0)</f>
        <v>日</v>
      </c>
      <c r="R242" s="55" t="str">
        <f>IFERROR(VLOOKUP(R383,[1]DAY!$A$2:$E$1096,4,0),0)</f>
        <v>月</v>
      </c>
      <c r="S242" s="55" t="str">
        <f>IFERROR(VLOOKUP(S383,[1]DAY!$A$2:$E$1096,4,0),0)</f>
        <v>火</v>
      </c>
      <c r="T242" s="55" t="str">
        <f>IFERROR(VLOOKUP(T383,[1]DAY!$A$2:$E$1096,4,0),0)</f>
        <v>水</v>
      </c>
      <c r="U242" s="55" t="str">
        <f>IFERROR(VLOOKUP(U383,[1]DAY!$A$2:$E$1096,4,0),0)</f>
        <v>木</v>
      </c>
      <c r="V242" s="55" t="str">
        <f>IFERROR(VLOOKUP(V383,[1]DAY!$A$2:$E$1096,4,0),0)</f>
        <v>金</v>
      </c>
      <c r="W242" s="55" t="str">
        <f>IFERROR(VLOOKUP(W383,[1]DAY!$A$2:$E$1096,4,0),0)</f>
        <v>土</v>
      </c>
      <c r="X242" s="55" t="str">
        <f>IFERROR(VLOOKUP(X383,[1]DAY!$A$2:$E$1096,4,0),0)</f>
        <v>日</v>
      </c>
      <c r="Y242" s="55" t="str">
        <f>IFERROR(VLOOKUP(Y383,[1]DAY!$A$2:$E$1096,4,0),0)</f>
        <v>月</v>
      </c>
      <c r="Z242" s="55" t="str">
        <f>IFERROR(VLOOKUP(Z383,[1]DAY!$A$2:$E$1096,4,0),0)</f>
        <v>火</v>
      </c>
      <c r="AA242" s="55" t="str">
        <f>IFERROR(VLOOKUP(AA383,[1]DAY!$A$2:$E$1096,4,0),0)</f>
        <v>水</v>
      </c>
      <c r="AB242" s="55" t="str">
        <f>IFERROR(VLOOKUP(AB383,[1]DAY!$A$2:$E$1096,4,0),0)</f>
        <v>木</v>
      </c>
      <c r="AC242" s="55" t="str">
        <f>IFERROR(VLOOKUP(AC383,[1]DAY!$A$2:$E$1096,4,0),0)</f>
        <v>金</v>
      </c>
      <c r="AD242" s="55" t="str">
        <f>IFERROR(VLOOKUP(AD383,[1]DAY!$A$2:$E$1096,4,0),0)</f>
        <v>土</v>
      </c>
      <c r="AE242" s="55" t="str">
        <f>IFERROR(VLOOKUP(AE383,[1]DAY!$A$2:$E$1096,4,0),0)</f>
        <v>日</v>
      </c>
      <c r="AF242" s="146"/>
      <c r="AG242" s="165"/>
      <c r="AH242" s="368"/>
      <c r="AI242" s="380"/>
      <c r="AJ242" s="165"/>
      <c r="AK242" s="180"/>
      <c r="AN242" s="218"/>
      <c r="AO242" s="218"/>
      <c r="AR242" s="60">
        <f>IFERROR(VLOOKUP(AR389,[1]DAY!$A$2:$E$744,3,0),0)</f>
        <v>0</v>
      </c>
    </row>
    <row r="243" spans="1:53" ht="89.25" customHeight="1">
      <c r="A243" s="15"/>
      <c r="B243" s="236" t="s">
        <v>47</v>
      </c>
      <c r="C243" s="247"/>
      <c r="D243" s="56" t="str">
        <f>IFERROR(VLOOKUP(D383,[1]DAY!$A$2:$E$1096,5,0),0)</f>
        <v/>
      </c>
      <c r="E243" s="56" t="str">
        <f>IFERROR(VLOOKUP(E383,[1]DAY!$A$2:$E$1096,5,0),0)</f>
        <v>昭和の日</v>
      </c>
      <c r="F243" s="56" t="str">
        <f>IFERROR(VLOOKUP(F383,[1]DAY!$A$2:$E$1096,5,0),0)</f>
        <v/>
      </c>
      <c r="G243" s="56" t="str">
        <f>IFERROR(VLOOKUP(G383,[1]DAY!$A$2:$E$1096,5,0),0)</f>
        <v/>
      </c>
      <c r="H243" s="56" t="str">
        <f>IFERROR(VLOOKUP(H383,[1]DAY!$A$2:$E$1096,5,0),0)</f>
        <v/>
      </c>
      <c r="I243" s="56" t="str">
        <f>IFERROR(VLOOKUP(I383,[1]DAY!$A$2:$E$1096,5,0),0)</f>
        <v>憲法記念日</v>
      </c>
      <c r="J243" s="56" t="str">
        <f>IFERROR(VLOOKUP(J383,[1]DAY!$A$2:$E$1096,5,0),0)</f>
        <v>みどりの日</v>
      </c>
      <c r="K243" s="56" t="str">
        <f>IFERROR(VLOOKUP(K383,[1]DAY!$A$2:$E$1096,5,0),0)</f>
        <v>こどもの日</v>
      </c>
      <c r="L243" s="56" t="str">
        <f>IFERROR(VLOOKUP(L383,[1]DAY!$A$2:$E$1096,5,0),0)</f>
        <v>振替休日</v>
      </c>
      <c r="M243" s="56" t="str">
        <f>IFERROR(VLOOKUP(M383,[1]DAY!$A$2:$E$1096,5,0),0)</f>
        <v/>
      </c>
      <c r="N243" s="56" t="str">
        <f>IFERROR(VLOOKUP(N383,[1]DAY!$A$2:$E$1096,5,0),0)</f>
        <v/>
      </c>
      <c r="O243" s="56" t="str">
        <f>IFERROR(VLOOKUP(O383,[1]DAY!$A$2:$E$1096,5,0),0)</f>
        <v/>
      </c>
      <c r="P243" s="56" t="str">
        <f>IFERROR(VLOOKUP(P383,[1]DAY!$A$2:$E$1096,5,0),0)</f>
        <v/>
      </c>
      <c r="Q243" s="56" t="str">
        <f>IFERROR(VLOOKUP(Q383,[1]DAY!$A$2:$E$1096,5,0),0)</f>
        <v/>
      </c>
      <c r="R243" s="56" t="str">
        <f>IFERROR(VLOOKUP(R383,[1]DAY!$A$2:$E$1096,5,0),0)</f>
        <v/>
      </c>
      <c r="S243" s="56" t="str">
        <f>IFERROR(VLOOKUP(S383,[1]DAY!$A$2:$E$1096,5,0),0)</f>
        <v/>
      </c>
      <c r="T243" s="56" t="str">
        <f>IFERROR(VLOOKUP(T383,[1]DAY!$A$2:$E$1096,5,0),0)</f>
        <v/>
      </c>
      <c r="U243" s="56" t="str">
        <f>IFERROR(VLOOKUP(U383,[1]DAY!$A$2:$E$1096,5,0),0)</f>
        <v/>
      </c>
      <c r="V243" s="56" t="str">
        <f>IFERROR(VLOOKUP(V383,[1]DAY!$A$2:$E$1096,5,0),0)</f>
        <v/>
      </c>
      <c r="W243" s="56" t="str">
        <f>IFERROR(VLOOKUP(W383,[1]DAY!$A$2:$E$1096,5,0),0)</f>
        <v/>
      </c>
      <c r="X243" s="56" t="str">
        <f>IFERROR(VLOOKUP(X383,[1]DAY!$A$2:$E$1096,5,0),0)</f>
        <v/>
      </c>
      <c r="Y243" s="56" t="str">
        <f>IFERROR(VLOOKUP(Y383,[1]DAY!$A$2:$E$1096,5,0),0)</f>
        <v/>
      </c>
      <c r="Z243" s="56" t="str">
        <f>IFERROR(VLOOKUP(Z383,[1]DAY!$A$2:$E$1096,5,0),0)</f>
        <v/>
      </c>
      <c r="AA243" s="56" t="str">
        <f>IFERROR(VLOOKUP(AA383,[1]DAY!$A$2:$E$1096,5,0),0)</f>
        <v/>
      </c>
      <c r="AB243" s="56" t="str">
        <f>IFERROR(VLOOKUP(AB383,[1]DAY!$A$2:$E$1096,5,0),0)</f>
        <v/>
      </c>
      <c r="AC243" s="56" t="str">
        <f>IFERROR(VLOOKUP(AC383,[1]DAY!$A$2:$E$1096,5,0),0)</f>
        <v/>
      </c>
      <c r="AD243" s="56" t="str">
        <f>IFERROR(VLOOKUP(AD383,[1]DAY!$A$2:$E$1096,5,0),0)</f>
        <v/>
      </c>
      <c r="AE243" s="56" t="str">
        <f>IFERROR(VLOOKUP(AE383,[1]DAY!$A$2:$E$1096,5,0),0)</f>
        <v/>
      </c>
      <c r="AF243" s="146"/>
      <c r="AG243" s="165"/>
      <c r="AH243" s="369"/>
      <c r="AI243" s="380"/>
      <c r="AJ243" s="165"/>
      <c r="AK243" s="181"/>
      <c r="AN243" s="214"/>
      <c r="AO243" s="214"/>
      <c r="AR243" s="60">
        <f>IFERROR(VLOOKUP(AR389,[1]DAY!$A$2:$E$744,4,0),0)</f>
        <v>0</v>
      </c>
    </row>
    <row r="244" spans="1:53" ht="27.75" customHeight="1" collapsed="1">
      <c r="A244" s="15"/>
      <c r="B244" s="237" t="str">
        <f>$B$20</f>
        <v>作業員A</v>
      </c>
      <c r="C244" s="36" t="s">
        <v>49</v>
      </c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147">
        <f>IF(COUNT(D244:AE244)=0,+(COUNTIF(D244:AE244,"作業"))+(COUNTIF(D244:AE244,"休日")),"")</f>
        <v>0</v>
      </c>
      <c r="AG244" s="166">
        <f>IF(+COUNT(D244:AE244)=0,(COUNTIF(D244:AE244,"休日")),"")</f>
        <v>0</v>
      </c>
      <c r="AH244" s="370">
        <f>IFERROR(IF(COUNTA(D244:AE244)=0,0,IF(COUNTA(D244:AE244)&lt;28,$G$359,IF(AN245&gt;0.284,$G$357,$G$358))),0)</f>
        <v>0</v>
      </c>
      <c r="AI244" s="381">
        <f>IF(COUNT(D245:AE245)=0,+(COUNTIF(D245:AE245,"作業"))+(COUNTIF(D245:AE245,"休日")),"")</f>
        <v>0</v>
      </c>
      <c r="AJ244" s="166">
        <f>IF(COUNT(D245:AE245)=0,(COUNTIF(D245:AE245,"休日")),"")</f>
        <v>0</v>
      </c>
      <c r="AK244" s="182">
        <f>IFERROR(IF(COUNTA(D245:AE245)=0,0,IF(COUNTA(D245:AE245)&lt;28,$G$359,IF(AO245&gt;0.284,$G$355,$G$356))),0)</f>
        <v>0</v>
      </c>
      <c r="AM244" s="6"/>
      <c r="AN244" s="218"/>
      <c r="AO244" s="218"/>
      <c r="AP244" s="6"/>
      <c r="AQ244" s="6"/>
      <c r="AR244" s="135">
        <f>IFERROR(VLOOKUP(AR592,[1]DAY!$A$2:$E$744,5,0),0)</f>
        <v>0</v>
      </c>
      <c r="AS244" s="6"/>
      <c r="AT244" s="6"/>
      <c r="AU244" s="6"/>
      <c r="AV244" s="6"/>
      <c r="AW244" s="6"/>
      <c r="AX244" s="6"/>
      <c r="AY244" s="6"/>
      <c r="AZ244" s="6"/>
      <c r="BA244" s="6"/>
    </row>
    <row r="245" spans="1:53" ht="27.75" customHeight="1">
      <c r="A245" s="15"/>
      <c r="B245" s="238"/>
      <c r="C245" s="248" t="s">
        <v>51</v>
      </c>
      <c r="D245" s="262"/>
      <c r="E245" s="262"/>
      <c r="F245" s="262"/>
      <c r="G245" s="262"/>
      <c r="H245" s="262"/>
      <c r="I245" s="262"/>
      <c r="J245" s="262"/>
      <c r="K245" s="262"/>
      <c r="L245" s="262"/>
      <c r="M245" s="262"/>
      <c r="N245" s="262"/>
      <c r="O245" s="262"/>
      <c r="P245" s="262"/>
      <c r="Q245" s="262"/>
      <c r="R245" s="262"/>
      <c r="S245" s="262"/>
      <c r="T245" s="262"/>
      <c r="U245" s="262"/>
      <c r="V245" s="262"/>
      <c r="W245" s="262"/>
      <c r="X245" s="262"/>
      <c r="Y245" s="262"/>
      <c r="Z245" s="262"/>
      <c r="AA245" s="262"/>
      <c r="AB245" s="262"/>
      <c r="AC245" s="262"/>
      <c r="AD245" s="262"/>
      <c r="AE245" s="262"/>
      <c r="AF245" s="355">
        <f>IFERROR(AN245,0)</f>
        <v>0</v>
      </c>
      <c r="AG245" s="361"/>
      <c r="AH245" s="371"/>
      <c r="AI245" s="382">
        <f>IFERROR(AO245,0)</f>
        <v>0</v>
      </c>
      <c r="AJ245" s="361"/>
      <c r="AK245" s="396"/>
      <c r="AN245" s="217" t="e">
        <f>ROUND(AG244/AF244,3)</f>
        <v>#DIV/0!</v>
      </c>
      <c r="AO245" s="220" t="e">
        <f>ROUND(AJ244/AI244,3)</f>
        <v>#DIV/0!</v>
      </c>
      <c r="AR245" s="223">
        <f>IFERROR(VLOOKUP(AR592,[1]DAY!$A$2:$E$744,6,0),0)</f>
        <v>0</v>
      </c>
    </row>
    <row r="246" spans="1:53" ht="27.75" customHeight="1">
      <c r="A246" s="15"/>
      <c r="B246" s="237" t="str">
        <f>$B$22</f>
        <v>作業員B</v>
      </c>
      <c r="C246" s="36" t="s">
        <v>49</v>
      </c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147">
        <f>IF(COUNT(D246:AE246)=0,+(COUNTIF(D246:AE246,"作業"))+(COUNTIF(D246:AE246,"休日")),"")</f>
        <v>0</v>
      </c>
      <c r="AG246" s="166">
        <f>IF(+COUNT(D246:AE246)=0,(COUNTIF(D246:AE246,"休日")),"")</f>
        <v>0</v>
      </c>
      <c r="AH246" s="370">
        <f>IFERROR(IF(COUNTA(D246:AE246)=0,0,IF(COUNTA(D246:AE246)&lt;28,$G$359,IF(AN247&gt;0.284,$G$357,$G$358))),0)</f>
        <v>0</v>
      </c>
      <c r="AI246" s="381">
        <f>IF(COUNT(D247:AE247)=0,+(COUNTIF(D247:AE247,"作業"))+(COUNTIF(D247:AE247,"休日")),"")</f>
        <v>0</v>
      </c>
      <c r="AJ246" s="166">
        <f>IF(COUNT(D247:AE247)=0,(COUNTIF(D247:AE247,"休日")),"")</f>
        <v>0</v>
      </c>
      <c r="AK246" s="182">
        <f>IFERROR(IF(COUNTA(D247:AE247)=0,0,IF(COUNTA(D247:AE247)&lt;28,$G$359,IF(AO247&gt;0.284,$G$355,$G$356))),0)</f>
        <v>0</v>
      </c>
      <c r="AM246" s="6"/>
      <c r="AN246" s="218"/>
      <c r="AO246" s="218"/>
      <c r="AP246" s="6"/>
      <c r="AQ246" s="6"/>
      <c r="AR246" s="135">
        <f>IFERROR(VLOOKUP(AR588,[1]DAY!$A$2:$E$744,5,0),0)</f>
        <v>0</v>
      </c>
      <c r="AS246" s="6"/>
      <c r="AT246" s="6"/>
      <c r="AU246" s="6"/>
      <c r="AV246" s="6"/>
      <c r="AW246" s="6"/>
      <c r="AX246" s="6"/>
      <c r="AY246" s="6"/>
      <c r="AZ246" s="6"/>
      <c r="BA246" s="6"/>
    </row>
    <row r="247" spans="1:53" ht="27.75" customHeight="1">
      <c r="A247" s="15"/>
      <c r="B247" s="238"/>
      <c r="C247" s="248" t="s">
        <v>51</v>
      </c>
      <c r="D247" s="262"/>
      <c r="E247" s="262"/>
      <c r="F247" s="262"/>
      <c r="G247" s="262"/>
      <c r="H247" s="262"/>
      <c r="I247" s="262"/>
      <c r="J247" s="262"/>
      <c r="K247" s="262"/>
      <c r="L247" s="262"/>
      <c r="M247" s="262"/>
      <c r="N247" s="262"/>
      <c r="O247" s="262"/>
      <c r="P247" s="262"/>
      <c r="Q247" s="262"/>
      <c r="R247" s="262"/>
      <c r="S247" s="262"/>
      <c r="T247" s="262"/>
      <c r="U247" s="262"/>
      <c r="V247" s="262"/>
      <c r="W247" s="262"/>
      <c r="X247" s="262"/>
      <c r="Y247" s="262"/>
      <c r="Z247" s="262"/>
      <c r="AA247" s="262"/>
      <c r="AB247" s="262"/>
      <c r="AC247" s="262"/>
      <c r="AD247" s="262"/>
      <c r="AE247" s="262"/>
      <c r="AF247" s="355">
        <f>IFERROR(AN247,0)</f>
        <v>0</v>
      </c>
      <c r="AG247" s="361"/>
      <c r="AH247" s="371"/>
      <c r="AI247" s="382">
        <f>IFERROR(AO247,0)</f>
        <v>0</v>
      </c>
      <c r="AJ247" s="361"/>
      <c r="AK247" s="396"/>
      <c r="AN247" s="217" t="e">
        <f>ROUND(AG246/AF246,3)</f>
        <v>#DIV/0!</v>
      </c>
      <c r="AO247" s="220" t="e">
        <f>ROUND(AJ246/AI246,3)</f>
        <v>#DIV/0!</v>
      </c>
      <c r="AR247" s="223">
        <f>IFERROR(VLOOKUP(AR588,[1]DAY!$A$2:$E$744,6,0),0)</f>
        <v>0</v>
      </c>
    </row>
    <row r="248" spans="1:53" ht="27.75" customHeight="1">
      <c r="A248" s="15"/>
      <c r="B248" s="237" t="str">
        <f>$B$24</f>
        <v>作業員C</v>
      </c>
      <c r="C248" s="36" t="s">
        <v>49</v>
      </c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147">
        <f>IF(COUNT(D248:AE248)=0,+(COUNTIF(D248:AE248,"作業"))+(COUNTIF(D248:AE248,"休日")),"")</f>
        <v>0</v>
      </c>
      <c r="AG248" s="166">
        <f>IF(+COUNT(D248:AE248)=0,(COUNTIF(D248:AE248,"休日")),"")</f>
        <v>0</v>
      </c>
      <c r="AH248" s="370">
        <f>IFERROR(IF(COUNTA(D248:AE248)=0,0,IF(COUNTA(D248:AE248)&lt;28,$G$359,IF(AN249&gt;0.284,$G$357,$G$358))),0)</f>
        <v>0</v>
      </c>
      <c r="AI248" s="381">
        <f>IF(COUNT(D249:AE249)=0,+(COUNTIF(D249:AE249,"作業"))+(COUNTIF(D249:AE249,"休日")),"")</f>
        <v>0</v>
      </c>
      <c r="AJ248" s="166">
        <f>IF(COUNT(D249:AE249)=0,(COUNTIF(D249:AE249,"休日")),"")</f>
        <v>0</v>
      </c>
      <c r="AK248" s="182">
        <f>IFERROR(IF(COUNTA(D249:AE249)=0,0,IF(COUNTA(D249:AE249)&lt;28,$G$359,IF(AO249&gt;0.284,$G$355,$G$356))),0)</f>
        <v>0</v>
      </c>
      <c r="AM248" s="6"/>
      <c r="AN248" s="218"/>
      <c r="AO248" s="218"/>
      <c r="AP248" s="6"/>
      <c r="AQ248" s="6"/>
      <c r="AR248" s="135">
        <f>IFERROR(VLOOKUP(AR590,[1]DAY!$A$2:$E$744,5,0),0)</f>
        <v>0</v>
      </c>
      <c r="AS248" s="6"/>
      <c r="AT248" s="6"/>
      <c r="AU248" s="6"/>
      <c r="AV248" s="6"/>
      <c r="AW248" s="6"/>
      <c r="AX248" s="6"/>
      <c r="AY248" s="6"/>
      <c r="AZ248" s="6"/>
      <c r="BA248" s="6"/>
    </row>
    <row r="249" spans="1:53" ht="27.75" customHeight="1">
      <c r="A249" s="15"/>
      <c r="B249" s="238"/>
      <c r="C249" s="248" t="s">
        <v>51</v>
      </c>
      <c r="D249" s="262"/>
      <c r="E249" s="262"/>
      <c r="F249" s="262"/>
      <c r="G249" s="262"/>
      <c r="H249" s="262"/>
      <c r="I249" s="262"/>
      <c r="J249" s="262"/>
      <c r="K249" s="262"/>
      <c r="L249" s="262"/>
      <c r="M249" s="262"/>
      <c r="N249" s="262"/>
      <c r="O249" s="262"/>
      <c r="P249" s="262"/>
      <c r="Q249" s="262"/>
      <c r="R249" s="262"/>
      <c r="S249" s="262"/>
      <c r="T249" s="262"/>
      <c r="U249" s="262"/>
      <c r="V249" s="262"/>
      <c r="W249" s="262"/>
      <c r="X249" s="262"/>
      <c r="Y249" s="262"/>
      <c r="Z249" s="262"/>
      <c r="AA249" s="262"/>
      <c r="AB249" s="262"/>
      <c r="AC249" s="262"/>
      <c r="AD249" s="262"/>
      <c r="AE249" s="262"/>
      <c r="AF249" s="355">
        <f>IFERROR(AN249,0)</f>
        <v>0</v>
      </c>
      <c r="AG249" s="361"/>
      <c r="AH249" s="371"/>
      <c r="AI249" s="382">
        <f>IFERROR(AO249,0)</f>
        <v>0</v>
      </c>
      <c r="AJ249" s="361"/>
      <c r="AK249" s="396"/>
      <c r="AN249" s="217" t="e">
        <f>ROUND(AG248/AF248,3)</f>
        <v>#DIV/0!</v>
      </c>
      <c r="AO249" s="220" t="e">
        <f>ROUND(AJ248/AI248,3)</f>
        <v>#DIV/0!</v>
      </c>
      <c r="AR249" s="223">
        <f>IFERROR(VLOOKUP(AR590,[1]DAY!$A$2:$E$744,6,0),0)</f>
        <v>0</v>
      </c>
    </row>
    <row r="250" spans="1:53" ht="27.75" customHeight="1">
      <c r="A250" s="15"/>
      <c r="B250" s="237" t="str">
        <f>$B$26</f>
        <v>作業員D</v>
      </c>
      <c r="C250" s="36" t="s">
        <v>49</v>
      </c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147">
        <f>IF(COUNT(D250:AE250)=0,+(COUNTIF(D250:AE250,"作業"))+(COUNTIF(D250:AE250,"休日")),"")</f>
        <v>0</v>
      </c>
      <c r="AG250" s="166">
        <f>IF(+COUNT(D250:AE250)=0,(COUNTIF(D250:AE250,"休日")),"")</f>
        <v>0</v>
      </c>
      <c r="AH250" s="370">
        <f>IFERROR(IF(COUNTA(D250:AE250)=0,0,IF(COUNTA(D250:AE250)&lt;28,$G$359,IF(AN251&gt;0.284,$G$357,$G$358))),0)</f>
        <v>0</v>
      </c>
      <c r="AI250" s="381">
        <f>IF(COUNT(D251:AE251)=0,+(COUNTIF(D251:AE251,"作業"))+(COUNTIF(D251:AE251,"休日")),"")</f>
        <v>0</v>
      </c>
      <c r="AJ250" s="166">
        <f>IF(COUNT(D251:AE251)=0,(COUNTIF(D251:AE251,"休日")),"")</f>
        <v>0</v>
      </c>
      <c r="AK250" s="182">
        <f>IFERROR(IF(COUNTA(D251:AE251)=0,0,IF(COUNTA(D251:AE251)&lt;28,$G$359,IF(AO251&gt;0.284,$G$355,$G$356))),0)</f>
        <v>0</v>
      </c>
      <c r="AM250" s="6"/>
      <c r="AN250" s="218"/>
      <c r="AO250" s="218"/>
      <c r="AP250" s="6"/>
      <c r="AQ250" s="6"/>
      <c r="AR250" s="135">
        <f>IFERROR(VLOOKUP(AR592,[1]DAY!$A$2:$E$744,5,0),0)</f>
        <v>0</v>
      </c>
      <c r="AS250" s="6"/>
      <c r="AT250" s="6"/>
      <c r="AU250" s="6"/>
      <c r="AV250" s="6"/>
      <c r="AW250" s="6"/>
      <c r="AX250" s="6"/>
      <c r="AY250" s="6"/>
      <c r="AZ250" s="6"/>
      <c r="BA250" s="6"/>
    </row>
    <row r="251" spans="1:53" ht="27.75" customHeight="1">
      <c r="A251" s="15"/>
      <c r="B251" s="238"/>
      <c r="C251" s="248" t="s">
        <v>51</v>
      </c>
      <c r="D251" s="262"/>
      <c r="E251" s="262"/>
      <c r="F251" s="262"/>
      <c r="G251" s="262"/>
      <c r="H251" s="262"/>
      <c r="I251" s="262"/>
      <c r="J251" s="262"/>
      <c r="K251" s="262"/>
      <c r="L251" s="262"/>
      <c r="M251" s="262"/>
      <c r="N251" s="262"/>
      <c r="O251" s="262"/>
      <c r="P251" s="262"/>
      <c r="Q251" s="262"/>
      <c r="R251" s="262"/>
      <c r="S251" s="262"/>
      <c r="T251" s="262"/>
      <c r="U251" s="262"/>
      <c r="V251" s="262"/>
      <c r="W251" s="262"/>
      <c r="X251" s="262"/>
      <c r="Y251" s="262"/>
      <c r="Z251" s="262"/>
      <c r="AA251" s="262"/>
      <c r="AB251" s="262"/>
      <c r="AC251" s="262"/>
      <c r="AD251" s="262"/>
      <c r="AE251" s="262"/>
      <c r="AF251" s="355">
        <f>IFERROR(AN251,0)</f>
        <v>0</v>
      </c>
      <c r="AG251" s="361"/>
      <c r="AH251" s="371"/>
      <c r="AI251" s="382">
        <f>IFERROR(AO251,0)</f>
        <v>0</v>
      </c>
      <c r="AJ251" s="361"/>
      <c r="AK251" s="396"/>
      <c r="AN251" s="217" t="e">
        <f>ROUND(AG250/AF250,3)</f>
        <v>#DIV/0!</v>
      </c>
      <c r="AO251" s="220" t="e">
        <f>ROUND(AJ250/AI250,3)</f>
        <v>#DIV/0!</v>
      </c>
      <c r="AR251" s="223">
        <f>IFERROR(VLOOKUP(AR592,[1]DAY!$A$2:$E$744,6,0),0)</f>
        <v>0</v>
      </c>
    </row>
    <row r="252" spans="1:53" ht="27.75" customHeight="1">
      <c r="A252" s="15"/>
      <c r="B252" s="237" t="str">
        <f>$B$28</f>
        <v>作業員E</v>
      </c>
      <c r="C252" s="36" t="s">
        <v>49</v>
      </c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147">
        <f>IF(COUNT(D252:AE252)=0,+(COUNTIF(D252:AE252,"作業"))+(COUNTIF(D252:AE252,"休日")),"")</f>
        <v>0</v>
      </c>
      <c r="AG252" s="166">
        <f>IF(+COUNT(D252:AE252)=0,(COUNTIF(D252:AE252,"休日")),"")</f>
        <v>0</v>
      </c>
      <c r="AH252" s="370">
        <f>IFERROR(IF(COUNTA(D252:AE252)=0,0,IF(COUNTA(D252:AE252)&lt;28,$G$359,IF(AN253&gt;0.284,$G$357,$G$358))),0)</f>
        <v>0</v>
      </c>
      <c r="AI252" s="381">
        <f>IF(COUNT(D253:AE253)=0,+(COUNTIF(D253:AE253,"作業"))+(COUNTIF(D253:AE253,"休日")),"")</f>
        <v>0</v>
      </c>
      <c r="AJ252" s="166">
        <f>IF(COUNT(D253:AE253)=0,(COUNTIF(D253:AE253,"休日")),"")</f>
        <v>0</v>
      </c>
      <c r="AK252" s="182">
        <f>IFERROR(IF(COUNTA(D253:AE253)=0,0,IF(COUNTA(D253:AE253)&lt;28,$G$359,IF(AO253&gt;0.284,$G$355,$G$356))),0)</f>
        <v>0</v>
      </c>
      <c r="AM252" s="6"/>
      <c r="AN252" s="218"/>
      <c r="AO252" s="218"/>
      <c r="AP252" s="6"/>
      <c r="AQ252" s="6"/>
      <c r="AR252" s="135">
        <f>IFERROR(VLOOKUP(AR594,[1]DAY!$A$2:$E$744,5,0),0)</f>
        <v>0</v>
      </c>
      <c r="AS252" s="6"/>
      <c r="AT252" s="6"/>
      <c r="AU252" s="6"/>
      <c r="AV252" s="6"/>
      <c r="AW252" s="6"/>
      <c r="AX252" s="6"/>
      <c r="AY252" s="6"/>
      <c r="AZ252" s="6"/>
      <c r="BA252" s="6"/>
    </row>
    <row r="253" spans="1:53" ht="27.75" customHeight="1">
      <c r="A253" s="15"/>
      <c r="B253" s="238"/>
      <c r="C253" s="248" t="s">
        <v>51</v>
      </c>
      <c r="D253" s="262"/>
      <c r="E253" s="262"/>
      <c r="F253" s="262"/>
      <c r="G253" s="262"/>
      <c r="H253" s="262"/>
      <c r="I253" s="262"/>
      <c r="J253" s="262"/>
      <c r="K253" s="262"/>
      <c r="L253" s="262"/>
      <c r="M253" s="262"/>
      <c r="N253" s="262"/>
      <c r="O253" s="262"/>
      <c r="P253" s="262"/>
      <c r="Q253" s="262"/>
      <c r="R253" s="262"/>
      <c r="S253" s="262"/>
      <c r="T253" s="262"/>
      <c r="U253" s="262"/>
      <c r="V253" s="262"/>
      <c r="W253" s="262"/>
      <c r="X253" s="262"/>
      <c r="Y253" s="262"/>
      <c r="Z253" s="262"/>
      <c r="AA253" s="262"/>
      <c r="AB253" s="262"/>
      <c r="AC253" s="262"/>
      <c r="AD253" s="262"/>
      <c r="AE253" s="262"/>
      <c r="AF253" s="355">
        <f>IFERROR(AN253,0)</f>
        <v>0</v>
      </c>
      <c r="AG253" s="361"/>
      <c r="AH253" s="371"/>
      <c r="AI253" s="382">
        <f>IFERROR(AO253,0)</f>
        <v>0</v>
      </c>
      <c r="AJ253" s="361"/>
      <c r="AK253" s="396"/>
      <c r="AN253" s="217" t="e">
        <f>ROUND(AG252/AF252,3)</f>
        <v>#DIV/0!</v>
      </c>
      <c r="AO253" s="220" t="e">
        <f>ROUND(AJ252/AI252,3)</f>
        <v>#DIV/0!</v>
      </c>
      <c r="AR253" s="223">
        <f>IFERROR(VLOOKUP(AR594,[1]DAY!$A$2:$E$744,6,0),0)</f>
        <v>0</v>
      </c>
    </row>
    <row r="254" spans="1:53" ht="27.75" customHeight="1">
      <c r="A254" s="15"/>
      <c r="B254" s="237" t="str">
        <f>$B$30</f>
        <v>作業員F</v>
      </c>
      <c r="C254" s="36" t="s">
        <v>49</v>
      </c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147">
        <f>IF(COUNT(D254:AE254)=0,+(COUNTIF(D254:AE254,"作業"))+(COUNTIF(D254:AE254,"休日")),"")</f>
        <v>0</v>
      </c>
      <c r="AG254" s="166">
        <f>IF(+COUNT(D254:AE254)=0,(COUNTIF(D254:AE254,"休日")),"")</f>
        <v>0</v>
      </c>
      <c r="AH254" s="370">
        <f>IFERROR(IF(COUNTA(D254:AE254)=0,0,IF(COUNTA(D254:AE254)&lt;28,$G$359,IF(AN255&gt;0.284,$G$357,$G$358))),0)</f>
        <v>0</v>
      </c>
      <c r="AI254" s="381">
        <f>IF(COUNT(D255:AE255)=0,+(COUNTIF(D255:AE255,"作業"))+(COUNTIF(D255:AE255,"休日")),"")</f>
        <v>0</v>
      </c>
      <c r="AJ254" s="166">
        <f>IF(COUNT(D255:AE255)=0,(COUNTIF(D255:AE255,"休日")),"")</f>
        <v>0</v>
      </c>
      <c r="AK254" s="182">
        <f>IFERROR(IF(COUNTA(D255:AE255)=0,0,IF(COUNTA(D255:AE255)&lt;28,$G$359,IF(AO255&gt;0.284,$G$355,$G$356))),0)</f>
        <v>0</v>
      </c>
      <c r="AM254" s="6"/>
      <c r="AN254" s="218"/>
      <c r="AO254" s="218"/>
      <c r="AR254" s="135">
        <f>IFERROR(VLOOKUP(AR389,[1]DAY!$A$2:$E$744,5,0),0)</f>
        <v>0</v>
      </c>
    </row>
    <row r="255" spans="1:53" ht="27.75" customHeight="1">
      <c r="A255" s="16"/>
      <c r="B255" s="238"/>
      <c r="C255" s="37" t="s">
        <v>51</v>
      </c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  <c r="AD255" s="58"/>
      <c r="AE255" s="58"/>
      <c r="AF255" s="148">
        <f>IFERROR(AN255,0)</f>
        <v>0</v>
      </c>
      <c r="AG255" s="167"/>
      <c r="AH255" s="374"/>
      <c r="AI255" s="384">
        <f>IFERROR(AO255,0)</f>
        <v>0</v>
      </c>
      <c r="AJ255" s="167"/>
      <c r="AK255" s="183"/>
      <c r="AN255" s="217" t="e">
        <f>ROUND(AG254/AF254,3)</f>
        <v>#DIV/0!</v>
      </c>
      <c r="AO255" s="220" t="e">
        <f>ROUND(AJ254/AI254,3)</f>
        <v>#DIV/0!</v>
      </c>
      <c r="AR255" s="223">
        <f>IFERROR(VLOOKUP(AR389,[1]DAY!$A$2:$E$744,6,0),0)</f>
        <v>0</v>
      </c>
    </row>
    <row r="256" spans="1:53" ht="27.75" customHeight="1">
      <c r="A256" s="14" t="s">
        <v>35</v>
      </c>
      <c r="B256" s="233" t="s">
        <v>31</v>
      </c>
      <c r="C256" s="244"/>
      <c r="D256" s="53">
        <f>IFERROR(VLOOKUP(D384,[1]DAY!$A$2:$E$3000,2,0),0)</f>
        <v>5</v>
      </c>
      <c r="E256" s="53">
        <f>IFERROR(VLOOKUP(E384,[1]DAY!$A$2:$E$3000,2,0),0)</f>
        <v>5</v>
      </c>
      <c r="F256" s="53">
        <f>IFERROR(VLOOKUP(F384,[1]DAY!$A$2:$E$3000,2,0),0)</f>
        <v>5</v>
      </c>
      <c r="G256" s="53">
        <f>IFERROR(VLOOKUP(G384,[1]DAY!$A$2:$E$3000,2,0),0)</f>
        <v>5</v>
      </c>
      <c r="H256" s="53">
        <f>IFERROR(VLOOKUP(H384,[1]DAY!$A$2:$E$3000,2,0),0)</f>
        <v>5</v>
      </c>
      <c r="I256" s="53">
        <f>IFERROR(VLOOKUP(I384,[1]DAY!$A$2:$E$3000,2,0),0)</f>
        <v>5</v>
      </c>
      <c r="J256" s="53">
        <f>IFERROR(VLOOKUP(J384,[1]DAY!$A$2:$E$3000,2,0),0)</f>
        <v>6</v>
      </c>
      <c r="K256" s="53">
        <f>IFERROR(VLOOKUP(K384,[1]DAY!$A$2:$E$3000,2,0),0)</f>
        <v>6</v>
      </c>
      <c r="L256" s="53">
        <f>IFERROR(VLOOKUP(L384,[1]DAY!$A$2:$E$3000,2,0),0)</f>
        <v>6</v>
      </c>
      <c r="M256" s="53">
        <f>IFERROR(VLOOKUP(M384,[1]DAY!$A$2:$E$3000,2,0),0)</f>
        <v>6</v>
      </c>
      <c r="N256" s="53">
        <f>IFERROR(VLOOKUP(N384,[1]DAY!$A$2:$E$3000,2,0),0)</f>
        <v>6</v>
      </c>
      <c r="O256" s="53">
        <f>IFERROR(VLOOKUP(O384,[1]DAY!$A$2:$E$3000,2,0),0)</f>
        <v>6</v>
      </c>
      <c r="P256" s="53">
        <f>IFERROR(VLOOKUP(P384,[1]DAY!$A$2:$E$3000,2,0),0)</f>
        <v>6</v>
      </c>
      <c r="Q256" s="53">
        <f>IFERROR(VLOOKUP(Q384,[1]DAY!$A$2:$E$3000,2,0),0)</f>
        <v>6</v>
      </c>
      <c r="R256" s="53">
        <f>IFERROR(VLOOKUP(R384,[1]DAY!$A$2:$E$3000,2,0),0)</f>
        <v>6</v>
      </c>
      <c r="S256" s="53">
        <f>IFERROR(VLOOKUP(S384,[1]DAY!$A$2:$E$3000,2,0),0)</f>
        <v>6</v>
      </c>
      <c r="T256" s="53">
        <f>IFERROR(VLOOKUP(T384,[1]DAY!$A$2:$E$3000,2,0),0)</f>
        <v>6</v>
      </c>
      <c r="U256" s="53">
        <f>IFERROR(VLOOKUP(U384,[1]DAY!$A$2:$E$3000,2,0),0)</f>
        <v>6</v>
      </c>
      <c r="V256" s="53">
        <f>IFERROR(VLOOKUP(V384,[1]DAY!$A$2:$E$3000,2,0),0)</f>
        <v>6</v>
      </c>
      <c r="W256" s="53">
        <f>IFERROR(VLOOKUP(W384,[1]DAY!$A$2:$E$3000,2,0),0)</f>
        <v>6</v>
      </c>
      <c r="X256" s="53">
        <f>IFERROR(VLOOKUP(X384,[1]DAY!$A$2:$E$3000,2,0),0)</f>
        <v>6</v>
      </c>
      <c r="Y256" s="53">
        <f>IFERROR(VLOOKUP(Y384,[1]DAY!$A$2:$E$3000,2,0),0)</f>
        <v>6</v>
      </c>
      <c r="Z256" s="53">
        <f>IFERROR(VLOOKUP(Z384,[1]DAY!$A$2:$E$3000,2,0),0)</f>
        <v>6</v>
      </c>
      <c r="AA256" s="53">
        <f>IFERROR(VLOOKUP(AA384,[1]DAY!$A$2:$E$3000,2,0),0)</f>
        <v>6</v>
      </c>
      <c r="AB256" s="53">
        <f>IFERROR(VLOOKUP(AB384,[1]DAY!$A$2:$E$3000,2,0),0)</f>
        <v>6</v>
      </c>
      <c r="AC256" s="53">
        <f>IFERROR(VLOOKUP(AC384,[1]DAY!$A$2:$E$3000,2,0),0)</f>
        <v>6</v>
      </c>
      <c r="AD256" s="53">
        <f>IFERROR(VLOOKUP(AD384,[1]DAY!$A$2:$E$3000,2,0),0)</f>
        <v>6</v>
      </c>
      <c r="AE256" s="53">
        <f>IFERROR(VLOOKUP(AE384,[1]DAY!$A$2:$E$3000,2,0),0)</f>
        <v>6</v>
      </c>
      <c r="AF256" s="149" t="s">
        <v>68</v>
      </c>
      <c r="AG256" s="168" t="s">
        <v>77</v>
      </c>
      <c r="AH256" s="368" t="s">
        <v>79</v>
      </c>
      <c r="AI256" s="379" t="s">
        <v>68</v>
      </c>
      <c r="AJ256" s="164" t="s">
        <v>80</v>
      </c>
      <c r="AK256" s="180" t="s">
        <v>79</v>
      </c>
      <c r="AL256" s="6"/>
      <c r="AN256" s="218"/>
      <c r="AO256" s="218"/>
      <c r="AR256" s="224">
        <f>IFERROR(VLOOKUP(AR389,[1]DAY!$A$2:$E$744,7,0),0)</f>
        <v>0</v>
      </c>
    </row>
    <row r="257" spans="1:53" ht="27.75" customHeight="1">
      <c r="A257" s="15"/>
      <c r="B257" s="234" t="s">
        <v>45</v>
      </c>
      <c r="C257" s="245"/>
      <c r="D257" s="54">
        <f>IFERROR(VLOOKUP(D384,[1]DAY!$A$2:$E$3000,3,0),0)</f>
        <v>26</v>
      </c>
      <c r="E257" s="54">
        <f>IFERROR(VLOOKUP(E384,[1]DAY!$A$2:$E$3000,3,0),0)</f>
        <v>27</v>
      </c>
      <c r="F257" s="54">
        <f>IFERROR(VLOOKUP(F384,[1]DAY!$A$2:$E$3000,3,0),0)</f>
        <v>28</v>
      </c>
      <c r="G257" s="54">
        <f>IFERROR(VLOOKUP(G384,[1]DAY!$A$2:$E$3000,3,0),0)</f>
        <v>29</v>
      </c>
      <c r="H257" s="54">
        <f>IFERROR(VLOOKUP(H384,[1]DAY!$A$2:$E$3000,3,0),0)</f>
        <v>30</v>
      </c>
      <c r="I257" s="54">
        <f>IFERROR(VLOOKUP(I384,[1]DAY!$A$2:$E$3000,3,0),0)</f>
        <v>31</v>
      </c>
      <c r="J257" s="54">
        <f>IFERROR(VLOOKUP(J384,[1]DAY!$A$2:$E$3000,3,0),0)</f>
        <v>1</v>
      </c>
      <c r="K257" s="54">
        <f>IFERROR(VLOOKUP(K384,[1]DAY!$A$2:$E$3000,3,0),0)</f>
        <v>2</v>
      </c>
      <c r="L257" s="54">
        <f>IFERROR(VLOOKUP(L384,[1]DAY!$A$2:$E$3000,3,0),0)</f>
        <v>3</v>
      </c>
      <c r="M257" s="54">
        <f>IFERROR(VLOOKUP(M384,[1]DAY!$A$2:$E$3000,3,0),0)</f>
        <v>4</v>
      </c>
      <c r="N257" s="54">
        <f>IFERROR(VLOOKUP(N384,[1]DAY!$A$2:$E$3000,3,0),0)</f>
        <v>5</v>
      </c>
      <c r="O257" s="54">
        <f>IFERROR(VLOOKUP(O384,[1]DAY!$A$2:$E$3000,3,0),0)</f>
        <v>6</v>
      </c>
      <c r="P257" s="54">
        <f>IFERROR(VLOOKUP(P384,[1]DAY!$A$2:$E$3000,3,0),0)</f>
        <v>7</v>
      </c>
      <c r="Q257" s="54">
        <f>IFERROR(VLOOKUP(Q384,[1]DAY!$A$2:$E$3000,3,0),0)</f>
        <v>8</v>
      </c>
      <c r="R257" s="54">
        <f>IFERROR(VLOOKUP(R384,[1]DAY!$A$2:$E$3000,3,0),0)</f>
        <v>9</v>
      </c>
      <c r="S257" s="54">
        <f>IFERROR(VLOOKUP(S384,[1]DAY!$A$2:$E$3000,3,0),0)</f>
        <v>10</v>
      </c>
      <c r="T257" s="54">
        <f>IFERROR(VLOOKUP(T384,[1]DAY!$A$2:$E$3000,3,0),0)</f>
        <v>11</v>
      </c>
      <c r="U257" s="54">
        <f>IFERROR(VLOOKUP(U384,[1]DAY!$A$2:$E$3000,3,0),0)</f>
        <v>12</v>
      </c>
      <c r="V257" s="54">
        <f>IFERROR(VLOOKUP(V384,[1]DAY!$A$2:$E$3000,3,0),0)</f>
        <v>13</v>
      </c>
      <c r="W257" s="54">
        <f>IFERROR(VLOOKUP(W384,[1]DAY!$A$2:$E$3000,3,0),0)</f>
        <v>14</v>
      </c>
      <c r="X257" s="54">
        <f>IFERROR(VLOOKUP(X384,[1]DAY!$A$2:$E$3000,3,0),0)</f>
        <v>15</v>
      </c>
      <c r="Y257" s="54">
        <f>IFERROR(VLOOKUP(Y384,[1]DAY!$A$2:$E$3000,3,0),0)</f>
        <v>16</v>
      </c>
      <c r="Z257" s="54">
        <f>IFERROR(VLOOKUP(Z384,[1]DAY!$A$2:$E$3000,3,0),0)</f>
        <v>17</v>
      </c>
      <c r="AA257" s="54">
        <f>IFERROR(VLOOKUP(AA384,[1]DAY!$A$2:$E$3000,3,0),0)</f>
        <v>18</v>
      </c>
      <c r="AB257" s="54">
        <f>IFERROR(VLOOKUP(AB384,[1]DAY!$A$2:$E$3000,3,0),0)</f>
        <v>19</v>
      </c>
      <c r="AC257" s="54">
        <f>IFERROR(VLOOKUP(AC384,[1]DAY!$A$2:$E$3000,3,0),0)</f>
        <v>20</v>
      </c>
      <c r="AD257" s="54">
        <f>IFERROR(VLOOKUP(AD384,[1]DAY!$A$2:$E$3000,3,0),0)</f>
        <v>21</v>
      </c>
      <c r="AE257" s="134">
        <f>IFERROR(VLOOKUP(AE384,[1]DAY!$A$2:$E$3000,3,0),0)</f>
        <v>22</v>
      </c>
      <c r="AF257" s="146"/>
      <c r="AG257" s="165"/>
      <c r="AH257" s="368"/>
      <c r="AI257" s="380"/>
      <c r="AJ257" s="165"/>
      <c r="AK257" s="180"/>
      <c r="AN257" s="218"/>
      <c r="AO257" s="218"/>
      <c r="AR257" s="30">
        <f>IFERROR(VLOOKUP(AR395,[1]DAY!$A$2:$E$744,2,0),0)</f>
        <v>0</v>
      </c>
    </row>
    <row r="258" spans="1:53" ht="27.75" customHeight="1">
      <c r="A258" s="15"/>
      <c r="B258" s="235" t="s">
        <v>46</v>
      </c>
      <c r="C258" s="246"/>
      <c r="D258" s="55" t="str">
        <f>IFERROR(VLOOKUP(D384,[1]DAY!$A$2:$E$3000,4,0),0)</f>
        <v>月</v>
      </c>
      <c r="E258" s="55" t="str">
        <f>IFERROR(VLOOKUP(E384,[1]DAY!$A$2:$E$3000,4,0),0)</f>
        <v>火</v>
      </c>
      <c r="F258" s="55" t="str">
        <f>IFERROR(VLOOKUP(F384,[1]DAY!$A$2:$E$3000,4,0),0)</f>
        <v>水</v>
      </c>
      <c r="G258" s="55" t="str">
        <f>IFERROR(VLOOKUP(G384,[1]DAY!$A$2:$E$3000,4,0),0)</f>
        <v>木</v>
      </c>
      <c r="H258" s="55" t="str">
        <f>IFERROR(VLOOKUP(H384,[1]DAY!$A$2:$E$3000,4,0),0)</f>
        <v>金</v>
      </c>
      <c r="I258" s="55" t="str">
        <f>IFERROR(VLOOKUP(I384,[1]DAY!$A$2:$E$3000,4,0),0)</f>
        <v>土</v>
      </c>
      <c r="J258" s="55" t="str">
        <f>IFERROR(VLOOKUP(J384,[1]DAY!$A$2:$E$3000,4,0),0)</f>
        <v>日</v>
      </c>
      <c r="K258" s="55" t="str">
        <f>IFERROR(VLOOKUP(K384,[1]DAY!$A$2:$E$3000,4,0),0)</f>
        <v>月</v>
      </c>
      <c r="L258" s="55" t="str">
        <f>IFERROR(VLOOKUP(L384,[1]DAY!$A$2:$E$3000,4,0),0)</f>
        <v>火</v>
      </c>
      <c r="M258" s="55" t="str">
        <f>IFERROR(VLOOKUP(M384,[1]DAY!$A$2:$E$3000,4,0),0)</f>
        <v>水</v>
      </c>
      <c r="N258" s="55" t="str">
        <f>IFERROR(VLOOKUP(N384,[1]DAY!$A$2:$E$3000,4,0),0)</f>
        <v>木</v>
      </c>
      <c r="O258" s="55" t="str">
        <f>IFERROR(VLOOKUP(O384,[1]DAY!$A$2:$E$3000,4,0),0)</f>
        <v>金</v>
      </c>
      <c r="P258" s="55" t="str">
        <f>IFERROR(VLOOKUP(P384,[1]DAY!$A$2:$E$3000,4,0),0)</f>
        <v>土</v>
      </c>
      <c r="Q258" s="55" t="str">
        <f>IFERROR(VLOOKUP(Q384,[1]DAY!$A$2:$E$3000,4,0),0)</f>
        <v>日</v>
      </c>
      <c r="R258" s="55" t="str">
        <f>IFERROR(VLOOKUP(R384,[1]DAY!$A$2:$E$3000,4,0),0)</f>
        <v>月</v>
      </c>
      <c r="S258" s="55" t="str">
        <f>IFERROR(VLOOKUP(S384,[1]DAY!$A$2:$E$3000,4,0),0)</f>
        <v>火</v>
      </c>
      <c r="T258" s="55" t="str">
        <f>IFERROR(VLOOKUP(T384,[1]DAY!$A$2:$E$3000,4,0),0)</f>
        <v>水</v>
      </c>
      <c r="U258" s="55" t="str">
        <f>IFERROR(VLOOKUP(U384,[1]DAY!$A$2:$E$3000,4,0),0)</f>
        <v>木</v>
      </c>
      <c r="V258" s="55" t="str">
        <f>IFERROR(VLOOKUP(V384,[1]DAY!$A$2:$E$3000,4,0),0)</f>
        <v>金</v>
      </c>
      <c r="W258" s="55" t="str">
        <f>IFERROR(VLOOKUP(W384,[1]DAY!$A$2:$E$3000,4,0),0)</f>
        <v>土</v>
      </c>
      <c r="X258" s="55" t="str">
        <f>IFERROR(VLOOKUP(X384,[1]DAY!$A$2:$E$3000,4,0),0)</f>
        <v>日</v>
      </c>
      <c r="Y258" s="55" t="str">
        <f>IFERROR(VLOOKUP(Y384,[1]DAY!$A$2:$E$3000,4,0),0)</f>
        <v>月</v>
      </c>
      <c r="Z258" s="55" t="str">
        <f>IFERROR(VLOOKUP(Z384,[1]DAY!$A$2:$E$3000,4,0),0)</f>
        <v>火</v>
      </c>
      <c r="AA258" s="55" t="str">
        <f>IFERROR(VLOOKUP(AA384,[1]DAY!$A$2:$E$3000,4,0),0)</f>
        <v>水</v>
      </c>
      <c r="AB258" s="55" t="str">
        <f>IFERROR(VLOOKUP(AB384,[1]DAY!$A$2:$E$3000,4,0),0)</f>
        <v>木</v>
      </c>
      <c r="AC258" s="55" t="str">
        <f>IFERROR(VLOOKUP(AC384,[1]DAY!$A$2:$E$3000,4,0),0)</f>
        <v>金</v>
      </c>
      <c r="AD258" s="55" t="str">
        <f>IFERROR(VLOOKUP(AD384,[1]DAY!$A$2:$E$3000,4,0),0)</f>
        <v>土</v>
      </c>
      <c r="AE258" s="55" t="str">
        <f>IFERROR(VLOOKUP(AE384,[1]DAY!$A$2:$E$3000,4,0),0)</f>
        <v>日</v>
      </c>
      <c r="AF258" s="146"/>
      <c r="AG258" s="165"/>
      <c r="AH258" s="368"/>
      <c r="AI258" s="380"/>
      <c r="AJ258" s="165"/>
      <c r="AK258" s="180"/>
      <c r="AN258" s="218"/>
      <c r="AO258" s="218"/>
      <c r="AR258" s="60">
        <f>IFERROR(VLOOKUP(AR395,[1]DAY!$A$2:$E$744,3,0),0)</f>
        <v>0</v>
      </c>
    </row>
    <row r="259" spans="1:53" ht="86.25" customHeight="1">
      <c r="A259" s="15"/>
      <c r="B259" s="236" t="s">
        <v>47</v>
      </c>
      <c r="C259" s="247"/>
      <c r="D259" s="56" t="str">
        <f>IFERROR(VLOOKUP(D384,[1]DAY!$A$2:$E$3000,5,0),0)</f>
        <v/>
      </c>
      <c r="E259" s="56" t="str">
        <f>IFERROR(VLOOKUP(E384,[1]DAY!$A$2:$E$3000,5,0),0)</f>
        <v/>
      </c>
      <c r="F259" s="56" t="str">
        <f>IFERROR(VLOOKUP(F384,[1]DAY!$A$2:$E$3000,5,0),0)</f>
        <v/>
      </c>
      <c r="G259" s="56" t="str">
        <f>IFERROR(VLOOKUP(G384,[1]DAY!$A$2:$E$3000,5,0),0)</f>
        <v/>
      </c>
      <c r="H259" s="56" t="str">
        <f>IFERROR(VLOOKUP(H384,[1]DAY!$A$2:$E$3000,5,0),0)</f>
        <v/>
      </c>
      <c r="I259" s="56" t="str">
        <f>IFERROR(VLOOKUP(I384,[1]DAY!$A$2:$E$3000,5,0),0)</f>
        <v/>
      </c>
      <c r="J259" s="56" t="str">
        <f>IFERROR(VLOOKUP(J384,[1]DAY!$A$2:$E$3000,5,0),0)</f>
        <v/>
      </c>
      <c r="K259" s="56" t="str">
        <f>IFERROR(VLOOKUP(K384,[1]DAY!$A$2:$E$3000,5,0),0)</f>
        <v/>
      </c>
      <c r="L259" s="56" t="str">
        <f>IFERROR(VLOOKUP(L384,[1]DAY!$A$2:$E$3000,5,0),0)</f>
        <v/>
      </c>
      <c r="M259" s="56" t="str">
        <f>IFERROR(VLOOKUP(M384,[1]DAY!$A$2:$E$3000,5,0),0)</f>
        <v/>
      </c>
      <c r="N259" s="56" t="str">
        <f>IFERROR(VLOOKUP(N384,[1]DAY!$A$2:$E$3000,5,0),0)</f>
        <v/>
      </c>
      <c r="O259" s="56" t="str">
        <f>IFERROR(VLOOKUP(O384,[1]DAY!$A$2:$E$3000,5,0),0)</f>
        <v/>
      </c>
      <c r="P259" s="56" t="str">
        <f>IFERROR(VLOOKUP(P384,[1]DAY!$A$2:$E$3000,5,0),0)</f>
        <v/>
      </c>
      <c r="Q259" s="56" t="str">
        <f>IFERROR(VLOOKUP(Q384,[1]DAY!$A$2:$E$3000,5,0),0)</f>
        <v/>
      </c>
      <c r="R259" s="56" t="str">
        <f>IFERROR(VLOOKUP(R384,[1]DAY!$A$2:$E$3000,5,0),0)</f>
        <v/>
      </c>
      <c r="S259" s="56" t="str">
        <f>IFERROR(VLOOKUP(S384,[1]DAY!$A$2:$E$3000,5,0),0)</f>
        <v/>
      </c>
      <c r="T259" s="56" t="str">
        <f>IFERROR(VLOOKUP(T384,[1]DAY!$A$2:$E$3000,5,0),0)</f>
        <v/>
      </c>
      <c r="U259" s="56" t="str">
        <f>IFERROR(VLOOKUP(U384,[1]DAY!$A$2:$E$3000,5,0),0)</f>
        <v/>
      </c>
      <c r="V259" s="56" t="str">
        <f>IFERROR(VLOOKUP(V384,[1]DAY!$A$2:$E$3000,5,0),0)</f>
        <v/>
      </c>
      <c r="W259" s="56" t="str">
        <f>IFERROR(VLOOKUP(W384,[1]DAY!$A$2:$E$3000,5,0),0)</f>
        <v/>
      </c>
      <c r="X259" s="56" t="str">
        <f>IFERROR(VLOOKUP(X384,[1]DAY!$A$2:$E$3000,5,0),0)</f>
        <v/>
      </c>
      <c r="Y259" s="56" t="str">
        <f>IFERROR(VLOOKUP(Y384,[1]DAY!$A$2:$E$3000,5,0),0)</f>
        <v/>
      </c>
      <c r="Z259" s="56" t="str">
        <f>IFERROR(VLOOKUP(Z384,[1]DAY!$A$2:$E$3000,5,0),0)</f>
        <v/>
      </c>
      <c r="AA259" s="56" t="str">
        <f>IFERROR(VLOOKUP(AA384,[1]DAY!$A$2:$E$3000,5,0),0)</f>
        <v/>
      </c>
      <c r="AB259" s="56" t="str">
        <f>IFERROR(VLOOKUP(AB384,[1]DAY!$A$2:$E$3000,5,0),0)</f>
        <v/>
      </c>
      <c r="AC259" s="56" t="str">
        <f>IFERROR(VLOOKUP(AC384,[1]DAY!$A$2:$E$3000,5,0),0)</f>
        <v/>
      </c>
      <c r="AD259" s="56" t="str">
        <f>IFERROR(VLOOKUP(AD384,[1]DAY!$A$2:$E$3000,5,0),0)</f>
        <v/>
      </c>
      <c r="AE259" s="56" t="str">
        <f>IFERROR(VLOOKUP(AE384,[1]DAY!$A$2:$E$3000,5,0),0)</f>
        <v/>
      </c>
      <c r="AF259" s="146"/>
      <c r="AG259" s="165"/>
      <c r="AH259" s="369"/>
      <c r="AI259" s="380"/>
      <c r="AJ259" s="165"/>
      <c r="AK259" s="181"/>
      <c r="AN259" s="214"/>
      <c r="AO259" s="214"/>
      <c r="AR259" s="60">
        <f>IFERROR(VLOOKUP(AR395,[1]DAY!$A$2:$E$744,4,0),0)</f>
        <v>0</v>
      </c>
    </row>
    <row r="260" spans="1:53" ht="27.75" customHeight="1">
      <c r="A260" s="15"/>
      <c r="B260" s="237" t="str">
        <f>$B$20</f>
        <v>作業員A</v>
      </c>
      <c r="C260" s="36" t="s">
        <v>49</v>
      </c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147">
        <f>IF(COUNT(D260:AE260)=0,+(COUNTIF(D260:AE260,"作業"))+(COUNTIF(D260:AE260,"休日")),"")</f>
        <v>0</v>
      </c>
      <c r="AG260" s="166">
        <f>IF(+COUNT(D260:AE260)=0,(COUNTIF(D260:AE260,"休日")),"")</f>
        <v>0</v>
      </c>
      <c r="AH260" s="370">
        <f>IFERROR(IF(COUNTA(D260:AE260)=0,0,IF(COUNTA(D260:AE260)&lt;28,$G$359,IF(AN261&gt;0.284,$G$357,$G$358))),0)</f>
        <v>0</v>
      </c>
      <c r="AI260" s="381">
        <f>IF(COUNT(D261:AE261)=0,+(COUNTIF(D261:AE261,"作業"))+(COUNTIF(D261:AE261,"休日")),"")</f>
        <v>0</v>
      </c>
      <c r="AJ260" s="166">
        <f>IF(COUNT(D261:AE261)=0,(COUNTIF(D261:AE261,"休日")),"")</f>
        <v>0</v>
      </c>
      <c r="AK260" s="182">
        <f>IFERROR(IF(COUNTA(D261:AE261)=0,0,IF(COUNTA(D261:AE261)&lt;28,$G$359,IF(AO261&gt;0.284,$G$355,$G$356))),0)</f>
        <v>0</v>
      </c>
      <c r="AM260" s="6"/>
      <c r="AN260" s="218"/>
      <c r="AO260" s="218"/>
      <c r="AP260" s="6"/>
      <c r="AQ260" s="6"/>
      <c r="AR260" s="135">
        <f>IFERROR(VLOOKUP(AR608,[1]DAY!$A$2:$E$744,5,0),0)</f>
        <v>0</v>
      </c>
      <c r="AS260" s="6"/>
      <c r="AT260" s="6"/>
      <c r="AU260" s="6"/>
      <c r="AV260" s="6"/>
      <c r="AW260" s="6"/>
      <c r="AX260" s="6"/>
      <c r="AY260" s="6"/>
      <c r="AZ260" s="6"/>
      <c r="BA260" s="6"/>
    </row>
    <row r="261" spans="1:53" ht="27.75" customHeight="1">
      <c r="A261" s="15"/>
      <c r="B261" s="238"/>
      <c r="C261" s="248" t="s">
        <v>51</v>
      </c>
      <c r="D261" s="262"/>
      <c r="E261" s="262"/>
      <c r="F261" s="262"/>
      <c r="G261" s="262"/>
      <c r="H261" s="262"/>
      <c r="I261" s="262"/>
      <c r="J261" s="262"/>
      <c r="K261" s="262"/>
      <c r="L261" s="262"/>
      <c r="M261" s="262"/>
      <c r="N261" s="262"/>
      <c r="O261" s="262"/>
      <c r="P261" s="262"/>
      <c r="Q261" s="262"/>
      <c r="R261" s="262"/>
      <c r="S261" s="262"/>
      <c r="T261" s="262"/>
      <c r="U261" s="262"/>
      <c r="V261" s="262"/>
      <c r="W261" s="262"/>
      <c r="X261" s="262"/>
      <c r="Y261" s="262"/>
      <c r="Z261" s="262"/>
      <c r="AA261" s="262"/>
      <c r="AB261" s="262"/>
      <c r="AC261" s="262"/>
      <c r="AD261" s="262"/>
      <c r="AE261" s="262"/>
      <c r="AF261" s="355">
        <f>IFERROR(AN261,0)</f>
        <v>0</v>
      </c>
      <c r="AG261" s="361"/>
      <c r="AH261" s="371"/>
      <c r="AI261" s="382">
        <f>IFERROR(AO261,0)</f>
        <v>0</v>
      </c>
      <c r="AJ261" s="361"/>
      <c r="AK261" s="396"/>
      <c r="AN261" s="217" t="e">
        <f>ROUND(AG260/AF260,3)</f>
        <v>#DIV/0!</v>
      </c>
      <c r="AO261" s="220" t="e">
        <f>ROUND(AJ260/AI260,3)</f>
        <v>#DIV/0!</v>
      </c>
      <c r="AR261" s="223">
        <f>IFERROR(VLOOKUP(AR608,[1]DAY!$A$2:$E$744,6,0),0)</f>
        <v>0</v>
      </c>
    </row>
    <row r="262" spans="1:53" ht="27.75" customHeight="1">
      <c r="A262" s="15"/>
      <c r="B262" s="237" t="str">
        <f>$B$22</f>
        <v>作業員B</v>
      </c>
      <c r="C262" s="36" t="s">
        <v>49</v>
      </c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147">
        <f>IF(COUNT(D262:AE262)=0,+(COUNTIF(D262:AE262,"作業"))+(COUNTIF(D262:AE262,"休日")),"")</f>
        <v>0</v>
      </c>
      <c r="AG262" s="166">
        <f>IF(+COUNT(D262:AE262)=0,(COUNTIF(D262:AE262,"休日")),"")</f>
        <v>0</v>
      </c>
      <c r="AH262" s="370">
        <f>IFERROR(IF(COUNTA(D262:AE262)=0,0,IF(COUNTA(D262:AE262)&lt;28,$G$359,IF(AN263&gt;0.284,$G$357,$G$358))),0)</f>
        <v>0</v>
      </c>
      <c r="AI262" s="381">
        <f>IF(COUNT(D263:AE263)=0,+(COUNTIF(D263:AE263,"作業"))+(COUNTIF(D263:AE263,"休日")),"")</f>
        <v>0</v>
      </c>
      <c r="AJ262" s="166">
        <f>IF(COUNT(D263:AE263)=0,(COUNTIF(D263:AE263,"休日")),"")</f>
        <v>0</v>
      </c>
      <c r="AK262" s="182">
        <f>IFERROR(IF(COUNTA(D263:AE263)=0,0,IF(COUNTA(D263:AE263)&lt;28,$G$359,IF(AO263&gt;0.284,$G$355,$G$356))),0)</f>
        <v>0</v>
      </c>
      <c r="AM262" s="6"/>
      <c r="AN262" s="218"/>
      <c r="AO262" s="218"/>
      <c r="AP262" s="6"/>
      <c r="AQ262" s="6"/>
      <c r="AR262" s="135">
        <f>IFERROR(VLOOKUP(AR604,[1]DAY!$A$2:$E$744,5,0),0)</f>
        <v>0</v>
      </c>
      <c r="AS262" s="6"/>
      <c r="AT262" s="6"/>
      <c r="AU262" s="6"/>
      <c r="AV262" s="6"/>
      <c r="AW262" s="6"/>
      <c r="AX262" s="6"/>
      <c r="AY262" s="6"/>
      <c r="AZ262" s="6"/>
      <c r="BA262" s="6"/>
    </row>
    <row r="263" spans="1:53" ht="27.75" customHeight="1">
      <c r="A263" s="15"/>
      <c r="B263" s="238"/>
      <c r="C263" s="248" t="s">
        <v>51</v>
      </c>
      <c r="D263" s="262"/>
      <c r="E263" s="262"/>
      <c r="F263" s="262"/>
      <c r="G263" s="262"/>
      <c r="H263" s="262"/>
      <c r="I263" s="262"/>
      <c r="J263" s="262"/>
      <c r="K263" s="262"/>
      <c r="L263" s="262"/>
      <c r="M263" s="262"/>
      <c r="N263" s="262"/>
      <c r="O263" s="262"/>
      <c r="P263" s="262"/>
      <c r="Q263" s="262"/>
      <c r="R263" s="262"/>
      <c r="S263" s="262"/>
      <c r="T263" s="262"/>
      <c r="U263" s="262"/>
      <c r="V263" s="262"/>
      <c r="W263" s="262"/>
      <c r="X263" s="262"/>
      <c r="Y263" s="262"/>
      <c r="Z263" s="262"/>
      <c r="AA263" s="262"/>
      <c r="AB263" s="262"/>
      <c r="AC263" s="262"/>
      <c r="AD263" s="262"/>
      <c r="AE263" s="262"/>
      <c r="AF263" s="355">
        <f>IFERROR(AN263,0)</f>
        <v>0</v>
      </c>
      <c r="AG263" s="361"/>
      <c r="AH263" s="371"/>
      <c r="AI263" s="382">
        <f>IFERROR(AO263,0)</f>
        <v>0</v>
      </c>
      <c r="AJ263" s="361"/>
      <c r="AK263" s="396"/>
      <c r="AN263" s="217" t="e">
        <f>ROUND(AG262/AF262,3)</f>
        <v>#DIV/0!</v>
      </c>
      <c r="AO263" s="220" t="e">
        <f>ROUND(AJ262/AI262,3)</f>
        <v>#DIV/0!</v>
      </c>
      <c r="AR263" s="223">
        <f>IFERROR(VLOOKUP(AR604,[1]DAY!$A$2:$E$744,6,0),0)</f>
        <v>0</v>
      </c>
    </row>
    <row r="264" spans="1:53" ht="27.75" customHeight="1">
      <c r="A264" s="15"/>
      <c r="B264" s="237" t="str">
        <f>$B$24</f>
        <v>作業員C</v>
      </c>
      <c r="C264" s="36" t="s">
        <v>49</v>
      </c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147">
        <f>IF(COUNT(D264:AE264)=0,+(COUNTIF(D264:AE264,"作業"))+(COUNTIF(D264:AE264,"休日")),"")</f>
        <v>0</v>
      </c>
      <c r="AG264" s="166">
        <f>IF(+COUNT(D264:AE264)=0,(COUNTIF(D264:AE264,"休日")),"")</f>
        <v>0</v>
      </c>
      <c r="AH264" s="370">
        <f>IFERROR(IF(COUNTA(D264:AE264)=0,0,IF(COUNTA(D264:AE264)&lt;28,$G$359,IF(AN265&gt;0.284,$G$357,$G$358))),0)</f>
        <v>0</v>
      </c>
      <c r="AI264" s="381">
        <f>IF(COUNT(D265:AE265)=0,+(COUNTIF(D265:AE265,"作業"))+(COUNTIF(D265:AE265,"休日")),"")</f>
        <v>0</v>
      </c>
      <c r="AJ264" s="166">
        <f>IF(COUNT(D265:AE265)=0,(COUNTIF(D265:AE265,"休日")),"")</f>
        <v>0</v>
      </c>
      <c r="AK264" s="182">
        <f>IFERROR(IF(COUNTA(D265:AE265)=0,0,IF(COUNTA(D265:AE265)&lt;28,$G$359,IF(AO265&gt;0.284,$G$355,$G$356))),0)</f>
        <v>0</v>
      </c>
      <c r="AM264" s="6"/>
      <c r="AN264" s="218"/>
      <c r="AO264" s="218"/>
      <c r="AP264" s="6"/>
      <c r="AQ264" s="6"/>
      <c r="AR264" s="135">
        <f>IFERROR(VLOOKUP(AR606,[1]DAY!$A$2:$E$744,5,0),0)</f>
        <v>0</v>
      </c>
      <c r="AS264" s="6"/>
      <c r="AT264" s="6"/>
      <c r="AU264" s="6"/>
      <c r="AV264" s="6"/>
      <c r="AW264" s="6"/>
      <c r="AX264" s="6"/>
      <c r="AY264" s="6"/>
      <c r="AZ264" s="6"/>
      <c r="BA264" s="6"/>
    </row>
    <row r="265" spans="1:53" ht="27.75" customHeight="1">
      <c r="A265" s="15"/>
      <c r="B265" s="238"/>
      <c r="C265" s="248" t="s">
        <v>51</v>
      </c>
      <c r="D265" s="262"/>
      <c r="E265" s="262"/>
      <c r="F265" s="262"/>
      <c r="G265" s="262"/>
      <c r="H265" s="262"/>
      <c r="I265" s="262"/>
      <c r="J265" s="262"/>
      <c r="K265" s="262"/>
      <c r="L265" s="262"/>
      <c r="M265" s="262"/>
      <c r="N265" s="262"/>
      <c r="O265" s="262"/>
      <c r="P265" s="262"/>
      <c r="Q265" s="262"/>
      <c r="R265" s="262"/>
      <c r="S265" s="262"/>
      <c r="T265" s="262"/>
      <c r="U265" s="262"/>
      <c r="V265" s="262"/>
      <c r="W265" s="262"/>
      <c r="X265" s="262"/>
      <c r="Y265" s="262"/>
      <c r="Z265" s="262"/>
      <c r="AA265" s="262"/>
      <c r="AB265" s="262"/>
      <c r="AC265" s="262"/>
      <c r="AD265" s="262"/>
      <c r="AE265" s="262"/>
      <c r="AF265" s="355">
        <f>IFERROR(AN265,0)</f>
        <v>0</v>
      </c>
      <c r="AG265" s="361"/>
      <c r="AH265" s="371"/>
      <c r="AI265" s="382">
        <f>IFERROR(AO265,0)</f>
        <v>0</v>
      </c>
      <c r="AJ265" s="361"/>
      <c r="AK265" s="396"/>
      <c r="AN265" s="217" t="e">
        <f>ROUND(AG264/AF264,3)</f>
        <v>#DIV/0!</v>
      </c>
      <c r="AO265" s="220" t="e">
        <f>ROUND(AJ264/AI264,3)</f>
        <v>#DIV/0!</v>
      </c>
      <c r="AR265" s="223">
        <f>IFERROR(VLOOKUP(AR606,[1]DAY!$A$2:$E$744,6,0),0)</f>
        <v>0</v>
      </c>
    </row>
    <row r="266" spans="1:53" ht="27.75" customHeight="1">
      <c r="A266" s="15"/>
      <c r="B266" s="237" t="str">
        <f>$B$26</f>
        <v>作業員D</v>
      </c>
      <c r="C266" s="36" t="s">
        <v>49</v>
      </c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147">
        <f>IF(COUNT(D266:AE266)=0,+(COUNTIF(D266:AE266,"作業"))+(COUNTIF(D266:AE266,"休日")),"")</f>
        <v>0</v>
      </c>
      <c r="AG266" s="166">
        <f>IF(+COUNT(D266:AE266)=0,(COUNTIF(D266:AE266,"休日")),"")</f>
        <v>0</v>
      </c>
      <c r="AH266" s="370">
        <f>IFERROR(IF(COUNTA(D266:AE266)=0,0,IF(COUNTA(D266:AE266)&lt;28,$G$359,IF(AN267&gt;0.284,$G$357,$G$358))),0)</f>
        <v>0</v>
      </c>
      <c r="AI266" s="381">
        <f>IF(COUNT(D267:AE267)=0,+(COUNTIF(D267:AE267,"作業"))+(COUNTIF(D267:AE267,"休日")),"")</f>
        <v>0</v>
      </c>
      <c r="AJ266" s="166">
        <f>IF(COUNT(D267:AE267)=0,(COUNTIF(D267:AE267,"休日")),"")</f>
        <v>0</v>
      </c>
      <c r="AK266" s="182">
        <f>IFERROR(IF(COUNTA(D267:AE267)=0,0,IF(COUNTA(D267:AE267)&lt;28,$G$359,IF(AO267&gt;0.284,$G$355,$G$356))),0)</f>
        <v>0</v>
      </c>
      <c r="AM266" s="6"/>
      <c r="AN266" s="218"/>
      <c r="AO266" s="218"/>
      <c r="AP266" s="6"/>
      <c r="AQ266" s="6"/>
      <c r="AR266" s="135">
        <f>IFERROR(VLOOKUP(AR608,[1]DAY!$A$2:$E$744,5,0),0)</f>
        <v>0</v>
      </c>
      <c r="AS266" s="6"/>
      <c r="AT266" s="6"/>
      <c r="AU266" s="6"/>
      <c r="AV266" s="6"/>
      <c r="AW266" s="6"/>
      <c r="AX266" s="6"/>
      <c r="AY266" s="6"/>
      <c r="AZ266" s="6"/>
      <c r="BA266" s="6"/>
    </row>
    <row r="267" spans="1:53" ht="27.75" customHeight="1">
      <c r="A267" s="15"/>
      <c r="B267" s="238"/>
      <c r="C267" s="248" t="s">
        <v>51</v>
      </c>
      <c r="D267" s="262"/>
      <c r="E267" s="262"/>
      <c r="F267" s="262"/>
      <c r="G267" s="262"/>
      <c r="H267" s="262"/>
      <c r="I267" s="262"/>
      <c r="J267" s="262"/>
      <c r="K267" s="262"/>
      <c r="L267" s="262"/>
      <c r="M267" s="262"/>
      <c r="N267" s="262"/>
      <c r="O267" s="262"/>
      <c r="P267" s="262"/>
      <c r="Q267" s="262"/>
      <c r="R267" s="262"/>
      <c r="S267" s="262"/>
      <c r="T267" s="262"/>
      <c r="U267" s="262"/>
      <c r="V267" s="262"/>
      <c r="W267" s="262"/>
      <c r="X267" s="262"/>
      <c r="Y267" s="262"/>
      <c r="Z267" s="262"/>
      <c r="AA267" s="262"/>
      <c r="AB267" s="262"/>
      <c r="AC267" s="262"/>
      <c r="AD267" s="262"/>
      <c r="AE267" s="262"/>
      <c r="AF267" s="355">
        <f>IFERROR(AN267,0)</f>
        <v>0</v>
      </c>
      <c r="AG267" s="361"/>
      <c r="AH267" s="371"/>
      <c r="AI267" s="382">
        <f>IFERROR(AO267,0)</f>
        <v>0</v>
      </c>
      <c r="AJ267" s="361"/>
      <c r="AK267" s="396"/>
      <c r="AN267" s="217" t="e">
        <f>ROUND(AG266/AF266,3)</f>
        <v>#DIV/0!</v>
      </c>
      <c r="AO267" s="220" t="e">
        <f>ROUND(AJ266/AI266,3)</f>
        <v>#DIV/0!</v>
      </c>
      <c r="AR267" s="223">
        <f>IFERROR(VLOOKUP(AR608,[1]DAY!$A$2:$E$744,6,0),0)</f>
        <v>0</v>
      </c>
    </row>
    <row r="268" spans="1:53" ht="27.75" customHeight="1">
      <c r="A268" s="15"/>
      <c r="B268" s="237" t="str">
        <f>$B$28</f>
        <v>作業員E</v>
      </c>
      <c r="C268" s="36" t="s">
        <v>49</v>
      </c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147">
        <f>IF(COUNT(D268:AE268)=0,+(COUNTIF(D268:AE268,"作業"))+(COUNTIF(D268:AE268,"休日")),"")</f>
        <v>0</v>
      </c>
      <c r="AG268" s="166">
        <f>IF(+COUNT(D268:AE268)=0,(COUNTIF(D268:AE268,"休日")),"")</f>
        <v>0</v>
      </c>
      <c r="AH268" s="370">
        <f>IFERROR(IF(COUNTA(D268:AE268)=0,0,IF(COUNTA(D268:AE268)&lt;28,$G$359,IF(AN269&gt;0.284,$G$357,$G$358))),0)</f>
        <v>0</v>
      </c>
      <c r="AI268" s="381">
        <f>IF(COUNT(D269:AE269)=0,+(COUNTIF(D269:AE269,"作業"))+(COUNTIF(D269:AE269,"休日")),"")</f>
        <v>0</v>
      </c>
      <c r="AJ268" s="166">
        <f>IF(COUNT(D269:AE269)=0,(COUNTIF(D269:AE269,"休日")),"")</f>
        <v>0</v>
      </c>
      <c r="AK268" s="182">
        <f>IFERROR(IF(COUNTA(D269:AE269)=0,0,IF(COUNTA(D269:AE269)&lt;28,$G$359,IF(AO269&gt;0.284,$G$355,$G$356))),0)</f>
        <v>0</v>
      </c>
      <c r="AM268" s="6"/>
      <c r="AN268" s="218"/>
      <c r="AO268" s="218"/>
      <c r="AP268" s="6"/>
      <c r="AQ268" s="6"/>
      <c r="AR268" s="135">
        <f>IFERROR(VLOOKUP(AR610,[1]DAY!$A$2:$E$744,5,0),0)</f>
        <v>0</v>
      </c>
      <c r="AS268" s="6"/>
      <c r="AT268" s="6"/>
      <c r="AU268" s="6"/>
      <c r="AV268" s="6"/>
      <c r="AW268" s="6"/>
      <c r="AX268" s="6"/>
      <c r="AY268" s="6"/>
      <c r="AZ268" s="6"/>
      <c r="BA268" s="6"/>
    </row>
    <row r="269" spans="1:53" ht="27.75" customHeight="1">
      <c r="A269" s="15"/>
      <c r="B269" s="238"/>
      <c r="C269" s="248" t="s">
        <v>51</v>
      </c>
      <c r="D269" s="262"/>
      <c r="E269" s="262"/>
      <c r="F269" s="262"/>
      <c r="G269" s="262"/>
      <c r="H269" s="262"/>
      <c r="I269" s="262"/>
      <c r="J269" s="262"/>
      <c r="K269" s="262"/>
      <c r="L269" s="262"/>
      <c r="M269" s="262"/>
      <c r="N269" s="262"/>
      <c r="O269" s="262"/>
      <c r="P269" s="262"/>
      <c r="Q269" s="262"/>
      <c r="R269" s="262"/>
      <c r="S269" s="262"/>
      <c r="T269" s="262"/>
      <c r="U269" s="262"/>
      <c r="V269" s="262"/>
      <c r="W269" s="262"/>
      <c r="X269" s="262"/>
      <c r="Y269" s="262"/>
      <c r="Z269" s="262"/>
      <c r="AA269" s="262"/>
      <c r="AB269" s="262"/>
      <c r="AC269" s="262"/>
      <c r="AD269" s="262"/>
      <c r="AE269" s="262"/>
      <c r="AF269" s="355">
        <f>IFERROR(AN269,0)</f>
        <v>0</v>
      </c>
      <c r="AG269" s="361"/>
      <c r="AH269" s="371"/>
      <c r="AI269" s="382">
        <f>IFERROR(AO269,0)</f>
        <v>0</v>
      </c>
      <c r="AJ269" s="361"/>
      <c r="AK269" s="396"/>
      <c r="AN269" s="217" t="e">
        <f>ROUND(AG268/AF268,3)</f>
        <v>#DIV/0!</v>
      </c>
      <c r="AO269" s="220" t="e">
        <f>ROUND(AJ268/AI268,3)</f>
        <v>#DIV/0!</v>
      </c>
      <c r="AR269" s="223">
        <f>IFERROR(VLOOKUP(AR610,[1]DAY!$A$2:$E$744,6,0),0)</f>
        <v>0</v>
      </c>
    </row>
    <row r="270" spans="1:53" ht="27.75" customHeight="1">
      <c r="A270" s="15"/>
      <c r="B270" s="237" t="str">
        <f>$B$30</f>
        <v>作業員F</v>
      </c>
      <c r="C270" s="36" t="s">
        <v>49</v>
      </c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147">
        <f>IF(COUNT(D270:AE270)=0,+(COUNTIF(D270:AE270,"作業"))+(COUNTIF(D270:AE270,"休日")),"")</f>
        <v>0</v>
      </c>
      <c r="AG270" s="166">
        <f>IF(+COUNT(D270:AE270)=0,(COUNTIF(D270:AE270,"休日")),"")</f>
        <v>0</v>
      </c>
      <c r="AH270" s="370">
        <f>IFERROR(IF(COUNTA(D270:AE270)=0,0,IF(COUNTA(D270:AE270)&lt;28,$G$359,IF(AN271&gt;0.284,$G$357,$G$358))),0)</f>
        <v>0</v>
      </c>
      <c r="AI270" s="381">
        <f>IF(COUNT(D271:AE271)=0,+(COUNTIF(D271:AE271,"作業"))+(COUNTIF(D271:AE271,"休日")),"")</f>
        <v>0</v>
      </c>
      <c r="AJ270" s="166">
        <f>IF(COUNT(D271:AE271)=0,(COUNTIF(D271:AE271,"休日")),"")</f>
        <v>0</v>
      </c>
      <c r="AK270" s="182">
        <f>IFERROR(IF(COUNTA(D271:AE271)=0,0,IF(COUNTA(D271:AE271)&lt;28,$G$359,IF(AO271&gt;0.284,$G$355,$G$356))),0)</f>
        <v>0</v>
      </c>
      <c r="AM270" s="6"/>
      <c r="AN270" s="218"/>
      <c r="AO270" s="218"/>
      <c r="AR270" s="135">
        <f>IFERROR(VLOOKUP(AR395,[1]DAY!$A$2:$E$744,5,0),0)</f>
        <v>0</v>
      </c>
    </row>
    <row r="271" spans="1:53" ht="27.75" customHeight="1">
      <c r="A271" s="16"/>
      <c r="B271" s="238"/>
      <c r="C271" s="37" t="s">
        <v>51</v>
      </c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  <c r="AD271" s="58"/>
      <c r="AE271" s="58"/>
      <c r="AF271" s="148">
        <f>IFERROR(AN271,0)</f>
        <v>0</v>
      </c>
      <c r="AG271" s="167"/>
      <c r="AH271" s="374"/>
      <c r="AI271" s="384">
        <f>IFERROR(AO271,0)</f>
        <v>0</v>
      </c>
      <c r="AJ271" s="167"/>
      <c r="AK271" s="183"/>
      <c r="AN271" s="217" t="e">
        <f>ROUND(AG270/AF270,3)</f>
        <v>#DIV/0!</v>
      </c>
      <c r="AO271" s="220" t="e">
        <f>ROUND(AJ270/AI270,3)</f>
        <v>#DIV/0!</v>
      </c>
      <c r="AR271" s="223">
        <f>IFERROR(VLOOKUP(AR395,[1]DAY!$A$2:$E$744,6,0),0)</f>
        <v>0</v>
      </c>
    </row>
    <row r="272" spans="1:53" ht="27.75" customHeight="1">
      <c r="A272" s="14" t="s">
        <v>36</v>
      </c>
      <c r="B272" s="233" t="s">
        <v>31</v>
      </c>
      <c r="C272" s="244"/>
      <c r="D272" s="53">
        <f>IFERROR(VLOOKUP(D385,[1]DAY!$A$2:$E$3000,2,0),0)</f>
        <v>6</v>
      </c>
      <c r="E272" s="53">
        <f>IFERROR(VLOOKUP(E385,[1]DAY!$A$2:$E$3000,2,0),0)</f>
        <v>6</v>
      </c>
      <c r="F272" s="53">
        <f>IFERROR(VLOOKUP(F385,[1]DAY!$A$2:$E$3000,2,0),0)</f>
        <v>6</v>
      </c>
      <c r="G272" s="53">
        <f>IFERROR(VLOOKUP(G385,[1]DAY!$A$2:$E$3000,2,0),0)</f>
        <v>6</v>
      </c>
      <c r="H272" s="53">
        <f>IFERROR(VLOOKUP(H385,[1]DAY!$A$2:$E$3000,2,0),0)</f>
        <v>6</v>
      </c>
      <c r="I272" s="53">
        <f>IFERROR(VLOOKUP(I385,[1]DAY!$A$2:$E$3000,2,0),0)</f>
        <v>6</v>
      </c>
      <c r="J272" s="53">
        <f>IFERROR(VLOOKUP(J385,[1]DAY!$A$2:$E$3000,2,0),0)</f>
        <v>6</v>
      </c>
      <c r="K272" s="53">
        <f>IFERROR(VLOOKUP(K385,[1]DAY!$A$2:$E$3000,2,0),0)</f>
        <v>6</v>
      </c>
      <c r="L272" s="53">
        <f>IFERROR(VLOOKUP(L385,[1]DAY!$A$2:$E$3000,2,0),0)</f>
        <v>7</v>
      </c>
      <c r="M272" s="53">
        <f>IFERROR(VLOOKUP(M385,[1]DAY!$A$2:$E$3000,2,0),0)</f>
        <v>7</v>
      </c>
      <c r="N272" s="53">
        <f>IFERROR(VLOOKUP(N385,[1]DAY!$A$2:$E$3000,2,0),0)</f>
        <v>7</v>
      </c>
      <c r="O272" s="53">
        <f>IFERROR(VLOOKUP(O385,[1]DAY!$A$2:$E$3000,2,0),0)</f>
        <v>7</v>
      </c>
      <c r="P272" s="53">
        <f>IFERROR(VLOOKUP(P385,[1]DAY!$A$2:$E$3000,2,0),0)</f>
        <v>7</v>
      </c>
      <c r="Q272" s="53">
        <f>IFERROR(VLOOKUP(Q385,[1]DAY!$A$2:$E$3000,2,0),0)</f>
        <v>7</v>
      </c>
      <c r="R272" s="53">
        <f>IFERROR(VLOOKUP(R385,[1]DAY!$A$2:$E$3000,2,0),0)</f>
        <v>7</v>
      </c>
      <c r="S272" s="53">
        <f>IFERROR(VLOOKUP(S385,[1]DAY!$A$2:$E$3000,2,0),0)</f>
        <v>7</v>
      </c>
      <c r="T272" s="53">
        <f>IFERROR(VLOOKUP(T385,[1]DAY!$A$2:$E$3000,2,0),0)</f>
        <v>7</v>
      </c>
      <c r="U272" s="53">
        <f>IFERROR(VLOOKUP(U385,[1]DAY!$A$2:$E$3000,2,0),0)</f>
        <v>7</v>
      </c>
      <c r="V272" s="53">
        <f>IFERROR(VLOOKUP(V385,[1]DAY!$A$2:$E$3000,2,0),0)</f>
        <v>7</v>
      </c>
      <c r="W272" s="53">
        <f>IFERROR(VLOOKUP(W385,[1]DAY!$A$2:$E$3000,2,0),0)</f>
        <v>7</v>
      </c>
      <c r="X272" s="53">
        <f>IFERROR(VLOOKUP(X385,[1]DAY!$A$2:$E$3000,2,0),0)</f>
        <v>7</v>
      </c>
      <c r="Y272" s="53">
        <f>IFERROR(VLOOKUP(Y385,[1]DAY!$A$2:$E$3000,2,0),0)</f>
        <v>7</v>
      </c>
      <c r="Z272" s="53">
        <f>IFERROR(VLOOKUP(Z385,[1]DAY!$A$2:$E$3000,2,0),0)</f>
        <v>7</v>
      </c>
      <c r="AA272" s="53">
        <f>IFERROR(VLOOKUP(AA385,[1]DAY!$A$2:$E$3000,2,0),0)</f>
        <v>7</v>
      </c>
      <c r="AB272" s="53">
        <f>IFERROR(VLOOKUP(AB385,[1]DAY!$A$2:$E$3000,2,0),0)</f>
        <v>7</v>
      </c>
      <c r="AC272" s="53">
        <f>IFERROR(VLOOKUP(AC385,[1]DAY!$A$2:$E$3000,2,0),0)</f>
        <v>7</v>
      </c>
      <c r="AD272" s="53">
        <f>IFERROR(VLOOKUP(AD385,[1]DAY!$A$2:$E$3000,2,0),0)</f>
        <v>7</v>
      </c>
      <c r="AE272" s="53">
        <f>IFERROR(VLOOKUP(AE385,[1]DAY!$A$2:$E$3000,2,0),0)</f>
        <v>7</v>
      </c>
      <c r="AF272" s="149" t="s">
        <v>68</v>
      </c>
      <c r="AG272" s="168" t="s">
        <v>77</v>
      </c>
      <c r="AH272" s="368" t="s">
        <v>79</v>
      </c>
      <c r="AI272" s="379" t="s">
        <v>68</v>
      </c>
      <c r="AJ272" s="164" t="s">
        <v>80</v>
      </c>
      <c r="AK272" s="180" t="s">
        <v>79</v>
      </c>
      <c r="AL272" s="6"/>
      <c r="AN272" s="218"/>
      <c r="AO272" s="218"/>
      <c r="AR272" s="224">
        <f>IFERROR(VLOOKUP(AR395,[1]DAY!$A$2:$E$744,7,0),0)</f>
        <v>0</v>
      </c>
    </row>
    <row r="273" spans="1:53" ht="27.75" customHeight="1">
      <c r="A273" s="15"/>
      <c r="B273" s="234" t="s">
        <v>45</v>
      </c>
      <c r="C273" s="245"/>
      <c r="D273" s="54">
        <f>IFERROR(VLOOKUP(D385,[1]DAY!$A$2:$E$3000,3,0),0)</f>
        <v>23</v>
      </c>
      <c r="E273" s="54">
        <f>IFERROR(VLOOKUP(E385,[1]DAY!$A$2:$E$3000,3,0),0)</f>
        <v>24</v>
      </c>
      <c r="F273" s="54">
        <f>IFERROR(VLOOKUP(F385,[1]DAY!$A$2:$E$3000,3,0),0)</f>
        <v>25</v>
      </c>
      <c r="G273" s="54">
        <f>IFERROR(VLOOKUP(G385,[1]DAY!$A$2:$E$3000,3,0),0)</f>
        <v>26</v>
      </c>
      <c r="H273" s="54">
        <f>IFERROR(VLOOKUP(H385,[1]DAY!$A$2:$E$3000,3,0),0)</f>
        <v>27</v>
      </c>
      <c r="I273" s="54">
        <f>IFERROR(VLOOKUP(I385,[1]DAY!$A$2:$E$3000,3,0),0)</f>
        <v>28</v>
      </c>
      <c r="J273" s="54">
        <f>IFERROR(VLOOKUP(J385,[1]DAY!$A$2:$E$3000,3,0),0)</f>
        <v>29</v>
      </c>
      <c r="K273" s="54">
        <f>IFERROR(VLOOKUP(K385,[1]DAY!$A$2:$E$3000,3,0),0)</f>
        <v>30</v>
      </c>
      <c r="L273" s="54">
        <f>IFERROR(VLOOKUP(L385,[1]DAY!$A$2:$E$3000,3,0),0)</f>
        <v>1</v>
      </c>
      <c r="M273" s="54">
        <f>IFERROR(VLOOKUP(M385,[1]DAY!$A$2:$E$3000,3,0),0)</f>
        <v>2</v>
      </c>
      <c r="N273" s="54">
        <f>IFERROR(VLOOKUP(N385,[1]DAY!$A$2:$E$3000,3,0),0)</f>
        <v>3</v>
      </c>
      <c r="O273" s="54">
        <f>IFERROR(VLOOKUP(O385,[1]DAY!$A$2:$E$3000,3,0),0)</f>
        <v>4</v>
      </c>
      <c r="P273" s="54">
        <f>IFERROR(VLOOKUP(P385,[1]DAY!$A$2:$E$3000,3,0),0)</f>
        <v>5</v>
      </c>
      <c r="Q273" s="54">
        <f>IFERROR(VLOOKUP(Q385,[1]DAY!$A$2:$E$3000,3,0),0)</f>
        <v>6</v>
      </c>
      <c r="R273" s="54">
        <f>IFERROR(VLOOKUP(R385,[1]DAY!$A$2:$E$3000,3,0),0)</f>
        <v>7</v>
      </c>
      <c r="S273" s="54">
        <f>IFERROR(VLOOKUP(S385,[1]DAY!$A$2:$E$3000,3,0),0)</f>
        <v>8</v>
      </c>
      <c r="T273" s="54">
        <f>IFERROR(VLOOKUP(T385,[1]DAY!$A$2:$E$3000,3,0),0)</f>
        <v>9</v>
      </c>
      <c r="U273" s="54">
        <f>IFERROR(VLOOKUP(U385,[1]DAY!$A$2:$E$3000,3,0),0)</f>
        <v>10</v>
      </c>
      <c r="V273" s="54">
        <f>IFERROR(VLOOKUP(V385,[1]DAY!$A$2:$E$3000,3,0),0)</f>
        <v>11</v>
      </c>
      <c r="W273" s="54">
        <f>IFERROR(VLOOKUP(W385,[1]DAY!$A$2:$E$3000,3,0),0)</f>
        <v>12</v>
      </c>
      <c r="X273" s="54">
        <f>IFERROR(VLOOKUP(X385,[1]DAY!$A$2:$E$3000,3,0),0)</f>
        <v>13</v>
      </c>
      <c r="Y273" s="54">
        <f>IFERROR(VLOOKUP(Y385,[1]DAY!$A$2:$E$3000,3,0),0)</f>
        <v>14</v>
      </c>
      <c r="Z273" s="54">
        <f>IFERROR(VLOOKUP(Z385,[1]DAY!$A$2:$E$3000,3,0),0)</f>
        <v>15</v>
      </c>
      <c r="AA273" s="54">
        <f>IFERROR(VLOOKUP(AA385,[1]DAY!$A$2:$E$3000,3,0),0)</f>
        <v>16</v>
      </c>
      <c r="AB273" s="54">
        <f>IFERROR(VLOOKUP(AB385,[1]DAY!$A$2:$E$3000,3,0),0)</f>
        <v>17</v>
      </c>
      <c r="AC273" s="54">
        <f>IFERROR(VLOOKUP(AC385,[1]DAY!$A$2:$E$3000,3,0),0)</f>
        <v>18</v>
      </c>
      <c r="AD273" s="54">
        <f>IFERROR(VLOOKUP(AD385,[1]DAY!$A$2:$E$3000,3,0),0)</f>
        <v>19</v>
      </c>
      <c r="AE273" s="134">
        <f>IFERROR(VLOOKUP(AE385,[1]DAY!$A$2:$E$3000,3,0),0)</f>
        <v>20</v>
      </c>
      <c r="AF273" s="146"/>
      <c r="AG273" s="165"/>
      <c r="AH273" s="368"/>
      <c r="AI273" s="380"/>
      <c r="AJ273" s="165"/>
      <c r="AK273" s="180"/>
      <c r="AN273" s="218"/>
      <c r="AO273" s="218"/>
      <c r="AR273" s="30">
        <f>IFERROR(VLOOKUP(AR401,[1]DAY!$A$2:$E$744,2,0),0)</f>
        <v>0</v>
      </c>
    </row>
    <row r="274" spans="1:53" ht="27.75" customHeight="1">
      <c r="A274" s="15"/>
      <c r="B274" s="235" t="s">
        <v>46</v>
      </c>
      <c r="C274" s="246"/>
      <c r="D274" s="55" t="str">
        <f>IFERROR(VLOOKUP(D385,[1]DAY!$A$2:$E$3000,4,0),0)</f>
        <v>月</v>
      </c>
      <c r="E274" s="55" t="str">
        <f>IFERROR(VLOOKUP(E385,[1]DAY!$A$2:$E$3000,4,0),0)</f>
        <v>火</v>
      </c>
      <c r="F274" s="55" t="str">
        <f>IFERROR(VLOOKUP(F385,[1]DAY!$A$2:$E$3000,4,0),0)</f>
        <v>水</v>
      </c>
      <c r="G274" s="55" t="str">
        <f>IFERROR(VLOOKUP(G385,[1]DAY!$A$2:$E$3000,4,0),0)</f>
        <v>木</v>
      </c>
      <c r="H274" s="55" t="str">
        <f>IFERROR(VLOOKUP(H385,[1]DAY!$A$2:$E$3000,4,0),0)</f>
        <v>金</v>
      </c>
      <c r="I274" s="55" t="str">
        <f>IFERROR(VLOOKUP(I385,[1]DAY!$A$2:$E$3000,4,0),0)</f>
        <v>土</v>
      </c>
      <c r="J274" s="55" t="str">
        <f>IFERROR(VLOOKUP(J385,[1]DAY!$A$2:$E$3000,4,0),0)</f>
        <v>日</v>
      </c>
      <c r="K274" s="55" t="str">
        <f>IFERROR(VLOOKUP(K385,[1]DAY!$A$2:$E$3000,4,0),0)</f>
        <v>月</v>
      </c>
      <c r="L274" s="55" t="str">
        <f>IFERROR(VLOOKUP(L385,[1]DAY!$A$2:$E$3000,4,0),0)</f>
        <v>火</v>
      </c>
      <c r="M274" s="55" t="str">
        <f>IFERROR(VLOOKUP(M385,[1]DAY!$A$2:$E$3000,4,0),0)</f>
        <v>水</v>
      </c>
      <c r="N274" s="55" t="str">
        <f>IFERROR(VLOOKUP(N385,[1]DAY!$A$2:$E$3000,4,0),0)</f>
        <v>木</v>
      </c>
      <c r="O274" s="55" t="str">
        <f>IFERROR(VLOOKUP(O385,[1]DAY!$A$2:$E$3000,4,0),0)</f>
        <v>金</v>
      </c>
      <c r="P274" s="55" t="str">
        <f>IFERROR(VLOOKUP(P385,[1]DAY!$A$2:$E$3000,4,0),0)</f>
        <v>土</v>
      </c>
      <c r="Q274" s="55" t="str">
        <f>IFERROR(VLOOKUP(Q385,[1]DAY!$A$2:$E$3000,4,0),0)</f>
        <v>日</v>
      </c>
      <c r="R274" s="55" t="str">
        <f>IFERROR(VLOOKUP(R385,[1]DAY!$A$2:$E$3000,4,0),0)</f>
        <v>月</v>
      </c>
      <c r="S274" s="55" t="str">
        <f>IFERROR(VLOOKUP(S385,[1]DAY!$A$2:$E$3000,4,0),0)</f>
        <v>火</v>
      </c>
      <c r="T274" s="55" t="str">
        <f>IFERROR(VLOOKUP(T385,[1]DAY!$A$2:$E$3000,4,0),0)</f>
        <v>水</v>
      </c>
      <c r="U274" s="55" t="str">
        <f>IFERROR(VLOOKUP(U385,[1]DAY!$A$2:$E$3000,4,0),0)</f>
        <v>木</v>
      </c>
      <c r="V274" s="55" t="str">
        <f>IFERROR(VLOOKUP(V385,[1]DAY!$A$2:$E$3000,4,0),0)</f>
        <v>金</v>
      </c>
      <c r="W274" s="55" t="str">
        <f>IFERROR(VLOOKUP(W385,[1]DAY!$A$2:$E$3000,4,0),0)</f>
        <v>土</v>
      </c>
      <c r="X274" s="55" t="str">
        <f>IFERROR(VLOOKUP(X385,[1]DAY!$A$2:$E$3000,4,0),0)</f>
        <v>日</v>
      </c>
      <c r="Y274" s="55" t="str">
        <f>IFERROR(VLOOKUP(Y385,[1]DAY!$A$2:$E$3000,4,0),0)</f>
        <v>月</v>
      </c>
      <c r="Z274" s="55" t="str">
        <f>IFERROR(VLOOKUP(Z385,[1]DAY!$A$2:$E$3000,4,0),0)</f>
        <v>火</v>
      </c>
      <c r="AA274" s="55" t="str">
        <f>IFERROR(VLOOKUP(AA385,[1]DAY!$A$2:$E$3000,4,0),0)</f>
        <v>水</v>
      </c>
      <c r="AB274" s="55" t="str">
        <f>IFERROR(VLOOKUP(AB385,[1]DAY!$A$2:$E$3000,4,0),0)</f>
        <v>木</v>
      </c>
      <c r="AC274" s="55" t="str">
        <f>IFERROR(VLOOKUP(AC385,[1]DAY!$A$2:$E$3000,4,0),0)</f>
        <v>金</v>
      </c>
      <c r="AD274" s="55" t="str">
        <f>IFERROR(VLOOKUP(AD385,[1]DAY!$A$2:$E$3000,4,0),0)</f>
        <v>土</v>
      </c>
      <c r="AE274" s="55" t="str">
        <f>IFERROR(VLOOKUP(AE385,[1]DAY!$A$2:$E$3000,4,0),0)</f>
        <v>日</v>
      </c>
      <c r="AF274" s="146"/>
      <c r="AG274" s="165"/>
      <c r="AH274" s="368"/>
      <c r="AI274" s="380"/>
      <c r="AJ274" s="165"/>
      <c r="AK274" s="180"/>
      <c r="AN274" s="218"/>
      <c r="AO274" s="218"/>
      <c r="AR274" s="60">
        <f>IFERROR(VLOOKUP(AR401,[1]DAY!$A$2:$E$744,3,0),0)</f>
        <v>0</v>
      </c>
    </row>
    <row r="275" spans="1:53" ht="89.25" customHeight="1">
      <c r="A275" s="15"/>
      <c r="B275" s="236" t="s">
        <v>47</v>
      </c>
      <c r="C275" s="247"/>
      <c r="D275" s="56" t="str">
        <f>IFERROR(VLOOKUP(D385,[1]DAY!$A$2:$E$3000,5,0),0)</f>
        <v/>
      </c>
      <c r="E275" s="56" t="str">
        <f>IFERROR(VLOOKUP(E385,[1]DAY!$A$2:$E$3000,5,0),0)</f>
        <v/>
      </c>
      <c r="F275" s="56" t="str">
        <f>IFERROR(VLOOKUP(F385,[1]DAY!$A$2:$E$3000,5,0),0)</f>
        <v/>
      </c>
      <c r="G275" s="56" t="str">
        <f>IFERROR(VLOOKUP(G385,[1]DAY!$A$2:$E$3000,5,0),0)</f>
        <v/>
      </c>
      <c r="H275" s="56" t="str">
        <f>IFERROR(VLOOKUP(H385,[1]DAY!$A$2:$E$3000,5,0),0)</f>
        <v/>
      </c>
      <c r="I275" s="56" t="str">
        <f>IFERROR(VLOOKUP(I385,[1]DAY!$A$2:$E$3000,5,0),0)</f>
        <v/>
      </c>
      <c r="J275" s="56" t="str">
        <f>IFERROR(VLOOKUP(J385,[1]DAY!$A$2:$E$3000,5,0),0)</f>
        <v/>
      </c>
      <c r="K275" s="56" t="str">
        <f>IFERROR(VLOOKUP(K385,[1]DAY!$A$2:$E$3000,5,0),0)</f>
        <v/>
      </c>
      <c r="L275" s="56" t="str">
        <f>IFERROR(VLOOKUP(L385,[1]DAY!$A$2:$E$3000,5,0),0)</f>
        <v/>
      </c>
      <c r="M275" s="56" t="str">
        <f>IFERROR(VLOOKUP(M385,[1]DAY!$A$2:$E$3000,5,0),0)</f>
        <v/>
      </c>
      <c r="N275" s="56" t="str">
        <f>IFERROR(VLOOKUP(N385,[1]DAY!$A$2:$E$3000,5,0),0)</f>
        <v/>
      </c>
      <c r="O275" s="56" t="str">
        <f>IFERROR(VLOOKUP(O385,[1]DAY!$A$2:$E$3000,5,0),0)</f>
        <v/>
      </c>
      <c r="P275" s="56" t="str">
        <f>IFERROR(VLOOKUP(P385,[1]DAY!$A$2:$E$3000,5,0),0)</f>
        <v/>
      </c>
      <c r="Q275" s="56" t="str">
        <f>IFERROR(VLOOKUP(Q385,[1]DAY!$A$2:$E$3000,5,0),0)</f>
        <v/>
      </c>
      <c r="R275" s="56" t="str">
        <f>IFERROR(VLOOKUP(R385,[1]DAY!$A$2:$E$3000,5,0),0)</f>
        <v/>
      </c>
      <c r="S275" s="56" t="str">
        <f>IFERROR(VLOOKUP(S385,[1]DAY!$A$2:$E$3000,5,0),0)</f>
        <v/>
      </c>
      <c r="T275" s="56" t="str">
        <f>IFERROR(VLOOKUP(T385,[1]DAY!$A$2:$E$3000,5,0),0)</f>
        <v/>
      </c>
      <c r="U275" s="56" t="str">
        <f>IFERROR(VLOOKUP(U385,[1]DAY!$A$2:$E$3000,5,0),0)</f>
        <v/>
      </c>
      <c r="V275" s="56" t="str">
        <f>IFERROR(VLOOKUP(V385,[1]DAY!$A$2:$E$3000,5,0),0)</f>
        <v/>
      </c>
      <c r="W275" s="56" t="str">
        <f>IFERROR(VLOOKUP(W385,[1]DAY!$A$2:$E$3000,5,0),0)</f>
        <v/>
      </c>
      <c r="X275" s="56" t="str">
        <f>IFERROR(VLOOKUP(X385,[1]DAY!$A$2:$E$3000,5,0),0)</f>
        <v/>
      </c>
      <c r="Y275" s="56" t="str">
        <f>IFERROR(VLOOKUP(Y385,[1]DAY!$A$2:$E$3000,5,0),0)</f>
        <v/>
      </c>
      <c r="Z275" s="56" t="str">
        <f>IFERROR(VLOOKUP(Z385,[1]DAY!$A$2:$E$3000,5,0),0)</f>
        <v/>
      </c>
      <c r="AA275" s="56" t="str">
        <f>IFERROR(VLOOKUP(AA385,[1]DAY!$A$2:$E$3000,5,0),0)</f>
        <v/>
      </c>
      <c r="AB275" s="56" t="str">
        <f>IFERROR(VLOOKUP(AB385,[1]DAY!$A$2:$E$3000,5,0),0)</f>
        <v/>
      </c>
      <c r="AC275" s="56" t="str">
        <f>IFERROR(VLOOKUP(AC385,[1]DAY!$A$2:$E$3000,5,0),0)</f>
        <v/>
      </c>
      <c r="AD275" s="56" t="str">
        <f>IFERROR(VLOOKUP(AD385,[1]DAY!$A$2:$E$3000,5,0),0)</f>
        <v/>
      </c>
      <c r="AE275" s="56" t="str">
        <f>IFERROR(VLOOKUP(AE385,[1]DAY!$A$2:$E$3000,5,0),0)</f>
        <v/>
      </c>
      <c r="AF275" s="146"/>
      <c r="AG275" s="165"/>
      <c r="AH275" s="369"/>
      <c r="AI275" s="380"/>
      <c r="AJ275" s="165"/>
      <c r="AK275" s="181"/>
      <c r="AN275" s="214"/>
      <c r="AO275" s="214"/>
      <c r="AR275" s="60">
        <f>IFERROR(VLOOKUP(AR401,[1]DAY!$A$2:$E$744,4,0),0)</f>
        <v>0</v>
      </c>
    </row>
    <row r="276" spans="1:53" ht="27.75" customHeight="1">
      <c r="A276" s="15"/>
      <c r="B276" s="237" t="str">
        <f>$B$20</f>
        <v>作業員A</v>
      </c>
      <c r="C276" s="36" t="s">
        <v>49</v>
      </c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147">
        <f>IF(COUNT(D276:AE276)=0,+(COUNTIF(D276:AE276,"作業"))+(COUNTIF(D276:AE276,"休日")),"")</f>
        <v>0</v>
      </c>
      <c r="AG276" s="166">
        <f>IF(+COUNT(D276:AE276)=0,(COUNTIF(D276:AE276,"休日")),"")</f>
        <v>0</v>
      </c>
      <c r="AH276" s="370">
        <f>IFERROR(IF(COUNTA(D276:AE276)=0,0,IF(COUNTA(D276:AE276)&lt;28,$G$359,IF(AN277&gt;0.284,$G$357,$G$358))),0)</f>
        <v>0</v>
      </c>
      <c r="AI276" s="381">
        <f>IF(COUNT(D277:AE277)=0,+(COUNTIF(D277:AE277,"作業"))+(COUNTIF(D277:AE277,"休日")),"")</f>
        <v>0</v>
      </c>
      <c r="AJ276" s="166">
        <f>IF(COUNT(D277:AE277)=0,(COUNTIF(D277:AE277,"休日")),"")</f>
        <v>0</v>
      </c>
      <c r="AK276" s="182">
        <f>IFERROR(IF(COUNTA(D277:AE277)=0,0,IF(COUNTA(D277:AE277)&lt;28,$G$359,IF(AO277&gt;0.284,$G$355,$G$356))),0)</f>
        <v>0</v>
      </c>
      <c r="AM276" s="6"/>
      <c r="AN276" s="218"/>
      <c r="AO276" s="218"/>
      <c r="AP276" s="6"/>
      <c r="AQ276" s="6"/>
      <c r="AR276" s="135">
        <f>IFERROR(VLOOKUP(AR624,[1]DAY!$A$2:$E$744,5,0),0)</f>
        <v>0</v>
      </c>
      <c r="AS276" s="6"/>
      <c r="AT276" s="6"/>
      <c r="AU276" s="6"/>
      <c r="AV276" s="6"/>
      <c r="AW276" s="6"/>
      <c r="AX276" s="6"/>
      <c r="AY276" s="6"/>
      <c r="AZ276" s="6"/>
      <c r="BA276" s="6"/>
    </row>
    <row r="277" spans="1:53" ht="27.75" customHeight="1">
      <c r="A277" s="15"/>
      <c r="B277" s="238"/>
      <c r="C277" s="248" t="s">
        <v>51</v>
      </c>
      <c r="D277" s="262"/>
      <c r="E277" s="262"/>
      <c r="F277" s="262"/>
      <c r="G277" s="262"/>
      <c r="H277" s="262"/>
      <c r="I277" s="262"/>
      <c r="J277" s="262"/>
      <c r="K277" s="262"/>
      <c r="L277" s="262"/>
      <c r="M277" s="262"/>
      <c r="N277" s="262"/>
      <c r="O277" s="262"/>
      <c r="P277" s="262"/>
      <c r="Q277" s="262"/>
      <c r="R277" s="262"/>
      <c r="S277" s="262"/>
      <c r="T277" s="262"/>
      <c r="U277" s="262"/>
      <c r="V277" s="262"/>
      <c r="W277" s="262"/>
      <c r="X277" s="262"/>
      <c r="Y277" s="262"/>
      <c r="Z277" s="262"/>
      <c r="AA277" s="262"/>
      <c r="AB277" s="262"/>
      <c r="AC277" s="262"/>
      <c r="AD277" s="262"/>
      <c r="AE277" s="262"/>
      <c r="AF277" s="355">
        <f>IFERROR(AN277,0)</f>
        <v>0</v>
      </c>
      <c r="AG277" s="361"/>
      <c r="AH277" s="371"/>
      <c r="AI277" s="382">
        <f>IFERROR(AO277,0)</f>
        <v>0</v>
      </c>
      <c r="AJ277" s="361"/>
      <c r="AK277" s="396"/>
      <c r="AN277" s="217" t="e">
        <f>ROUND(AG276/AF276,3)</f>
        <v>#DIV/0!</v>
      </c>
      <c r="AO277" s="220" t="e">
        <f>ROUND(AJ276/AI276,3)</f>
        <v>#DIV/0!</v>
      </c>
      <c r="AR277" s="223">
        <f>IFERROR(VLOOKUP(AR624,[1]DAY!$A$2:$E$744,6,0),0)</f>
        <v>0</v>
      </c>
    </row>
    <row r="278" spans="1:53" ht="27.75" customHeight="1">
      <c r="A278" s="15"/>
      <c r="B278" s="237" t="str">
        <f>$B$22</f>
        <v>作業員B</v>
      </c>
      <c r="C278" s="36" t="s">
        <v>49</v>
      </c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147">
        <f>IF(COUNT(D278:AE278)=0,+(COUNTIF(D278:AE278,"作業"))+(COUNTIF(D278:AE278,"休日")),"")</f>
        <v>0</v>
      </c>
      <c r="AG278" s="166">
        <f>IF(+COUNT(D278:AE278)=0,(COUNTIF(D278:AE278,"休日")),"")</f>
        <v>0</v>
      </c>
      <c r="AH278" s="370">
        <f>IFERROR(IF(COUNTA(D278:AE278)=0,0,IF(COUNTA(D278:AE278)&lt;28,$G$359,IF(AN279&gt;0.284,$G$357,$G$358))),0)</f>
        <v>0</v>
      </c>
      <c r="AI278" s="381">
        <f>IF(COUNT(D279:AE279)=0,+(COUNTIF(D279:AE279,"作業"))+(COUNTIF(D279:AE279,"休日")),"")</f>
        <v>0</v>
      </c>
      <c r="AJ278" s="166">
        <f>IF(COUNT(D279:AE279)=0,(COUNTIF(D279:AE279,"休日")),"")</f>
        <v>0</v>
      </c>
      <c r="AK278" s="182">
        <f>IFERROR(IF(COUNTA(D279:AE279)=0,0,IF(COUNTA(D279:AE279)&lt;28,$G$359,IF(AO279&gt;0.284,$G$355,$G$356))),0)</f>
        <v>0</v>
      </c>
      <c r="AM278" s="6"/>
      <c r="AN278" s="218"/>
      <c r="AO278" s="218"/>
      <c r="AP278" s="6"/>
      <c r="AQ278" s="6"/>
      <c r="AR278" s="135">
        <f>IFERROR(VLOOKUP(AR620,[1]DAY!$A$2:$E$744,5,0),0)</f>
        <v>0</v>
      </c>
      <c r="AS278" s="6"/>
      <c r="AT278" s="6"/>
      <c r="AU278" s="6"/>
      <c r="AV278" s="6"/>
      <c r="AW278" s="6"/>
      <c r="AX278" s="6"/>
      <c r="AY278" s="6"/>
      <c r="AZ278" s="6"/>
      <c r="BA278" s="6"/>
    </row>
    <row r="279" spans="1:53" ht="27.75" customHeight="1">
      <c r="A279" s="15"/>
      <c r="B279" s="238"/>
      <c r="C279" s="248" t="s">
        <v>51</v>
      </c>
      <c r="D279" s="262"/>
      <c r="E279" s="262"/>
      <c r="F279" s="262"/>
      <c r="G279" s="262"/>
      <c r="H279" s="262"/>
      <c r="I279" s="262"/>
      <c r="J279" s="262"/>
      <c r="K279" s="262"/>
      <c r="L279" s="262"/>
      <c r="M279" s="262"/>
      <c r="N279" s="262"/>
      <c r="O279" s="262"/>
      <c r="P279" s="262"/>
      <c r="Q279" s="262"/>
      <c r="R279" s="262"/>
      <c r="S279" s="262"/>
      <c r="T279" s="262"/>
      <c r="U279" s="262"/>
      <c r="V279" s="262"/>
      <c r="W279" s="262"/>
      <c r="X279" s="262"/>
      <c r="Y279" s="262"/>
      <c r="Z279" s="262"/>
      <c r="AA279" s="262"/>
      <c r="AB279" s="262"/>
      <c r="AC279" s="262"/>
      <c r="AD279" s="262"/>
      <c r="AE279" s="262"/>
      <c r="AF279" s="355">
        <f>IFERROR(AN279,0)</f>
        <v>0</v>
      </c>
      <c r="AG279" s="361"/>
      <c r="AH279" s="371"/>
      <c r="AI279" s="382">
        <f>IFERROR(AO279,0)</f>
        <v>0</v>
      </c>
      <c r="AJ279" s="361"/>
      <c r="AK279" s="396"/>
      <c r="AN279" s="217" t="e">
        <f>ROUND(AG278/AF278,3)</f>
        <v>#DIV/0!</v>
      </c>
      <c r="AO279" s="220" t="e">
        <f>ROUND(AJ278/AI278,3)</f>
        <v>#DIV/0!</v>
      </c>
      <c r="AR279" s="223">
        <f>IFERROR(VLOOKUP(AR620,[1]DAY!$A$2:$E$744,6,0),0)</f>
        <v>0</v>
      </c>
    </row>
    <row r="280" spans="1:53" ht="27.75" customHeight="1">
      <c r="A280" s="15"/>
      <c r="B280" s="237" t="str">
        <f>$B$24</f>
        <v>作業員C</v>
      </c>
      <c r="C280" s="36" t="s">
        <v>49</v>
      </c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147">
        <f>IF(COUNT(D280:AE280)=0,+(COUNTIF(D280:AE280,"作業"))+(COUNTIF(D280:AE280,"休日")),"")</f>
        <v>0</v>
      </c>
      <c r="AG280" s="166">
        <f>IF(+COUNT(D280:AE280)=0,(COUNTIF(D280:AE280,"休日")),"")</f>
        <v>0</v>
      </c>
      <c r="AH280" s="370">
        <f>IFERROR(IF(COUNTA(D280:AE280)=0,0,IF(COUNTA(D280:AE280)&lt;28,$G$359,IF(AN281&gt;0.284,$G$357,$G$358))),0)</f>
        <v>0</v>
      </c>
      <c r="AI280" s="381">
        <f>IF(COUNT(D281:AE281)=0,+(COUNTIF(D281:AE281,"作業"))+(COUNTIF(D281:AE281,"休日")),"")</f>
        <v>0</v>
      </c>
      <c r="AJ280" s="166">
        <f>IF(COUNT(D281:AE281)=0,(COUNTIF(D281:AE281,"休日")),"")</f>
        <v>0</v>
      </c>
      <c r="AK280" s="182">
        <f>IFERROR(IF(COUNTA(D281:AE281)=0,0,IF(COUNTA(D281:AE281)&lt;28,$G$359,IF(AO281&gt;0.284,$G$355,$G$356))),0)</f>
        <v>0</v>
      </c>
      <c r="AM280" s="6"/>
      <c r="AN280" s="218"/>
      <c r="AO280" s="218"/>
      <c r="AP280" s="6"/>
      <c r="AQ280" s="6"/>
      <c r="AR280" s="135">
        <f>IFERROR(VLOOKUP(AR622,[1]DAY!$A$2:$E$744,5,0),0)</f>
        <v>0</v>
      </c>
      <c r="AS280" s="6"/>
      <c r="AT280" s="6"/>
      <c r="AU280" s="6"/>
      <c r="AV280" s="6"/>
      <c r="AW280" s="6"/>
      <c r="AX280" s="6"/>
      <c r="AY280" s="6"/>
      <c r="AZ280" s="6"/>
      <c r="BA280" s="6"/>
    </row>
    <row r="281" spans="1:53" ht="27.75" customHeight="1">
      <c r="A281" s="15"/>
      <c r="B281" s="238"/>
      <c r="C281" s="248" t="s">
        <v>51</v>
      </c>
      <c r="D281" s="262"/>
      <c r="E281" s="262"/>
      <c r="F281" s="262"/>
      <c r="G281" s="262"/>
      <c r="H281" s="262"/>
      <c r="I281" s="262"/>
      <c r="J281" s="262"/>
      <c r="K281" s="262"/>
      <c r="L281" s="262"/>
      <c r="M281" s="262"/>
      <c r="N281" s="262"/>
      <c r="O281" s="262"/>
      <c r="P281" s="262"/>
      <c r="Q281" s="262"/>
      <c r="R281" s="262"/>
      <c r="S281" s="262"/>
      <c r="T281" s="262"/>
      <c r="U281" s="262"/>
      <c r="V281" s="262"/>
      <c r="W281" s="262"/>
      <c r="X281" s="262"/>
      <c r="Y281" s="262"/>
      <c r="Z281" s="262"/>
      <c r="AA281" s="262"/>
      <c r="AB281" s="262"/>
      <c r="AC281" s="262"/>
      <c r="AD281" s="262"/>
      <c r="AE281" s="262"/>
      <c r="AF281" s="355">
        <f>IFERROR(AN281,0)</f>
        <v>0</v>
      </c>
      <c r="AG281" s="361"/>
      <c r="AH281" s="371"/>
      <c r="AI281" s="382">
        <f>IFERROR(AO281,0)</f>
        <v>0</v>
      </c>
      <c r="AJ281" s="361"/>
      <c r="AK281" s="396"/>
      <c r="AN281" s="217" t="e">
        <f>ROUND(AG280/AF280,3)</f>
        <v>#DIV/0!</v>
      </c>
      <c r="AO281" s="220" t="e">
        <f>ROUND(AJ280/AI280,3)</f>
        <v>#DIV/0!</v>
      </c>
      <c r="AR281" s="223">
        <f>IFERROR(VLOOKUP(AR622,[1]DAY!$A$2:$E$744,6,0),0)</f>
        <v>0</v>
      </c>
    </row>
    <row r="282" spans="1:53" ht="27.75" customHeight="1">
      <c r="A282" s="15"/>
      <c r="B282" s="237" t="str">
        <f>$B$26</f>
        <v>作業員D</v>
      </c>
      <c r="C282" s="36" t="s">
        <v>49</v>
      </c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147">
        <f>IF(COUNT(D282:AE282)=0,+(COUNTIF(D282:AE282,"作業"))+(COUNTIF(D282:AE282,"休日")),"")</f>
        <v>0</v>
      </c>
      <c r="AG282" s="166">
        <f>IF(+COUNT(D282:AE282)=0,(COUNTIF(D282:AE282,"休日")),"")</f>
        <v>0</v>
      </c>
      <c r="AH282" s="370">
        <f>IFERROR(IF(COUNTA(D282:AE282)=0,0,IF(COUNTA(D282:AE282)&lt;28,$G$359,IF(AN283&gt;0.284,$G$357,$G$358))),0)</f>
        <v>0</v>
      </c>
      <c r="AI282" s="381">
        <f>IF(COUNT(D283:AE283)=0,+(COUNTIF(D283:AE283,"作業"))+(COUNTIF(D283:AE283,"休日")),"")</f>
        <v>0</v>
      </c>
      <c r="AJ282" s="166">
        <f>IF(COUNT(D283:AE283)=0,(COUNTIF(D283:AE283,"休日")),"")</f>
        <v>0</v>
      </c>
      <c r="AK282" s="182">
        <f>IFERROR(IF(COUNTA(D283:AE283)=0,0,IF(COUNTA(D283:AE283)&lt;28,$G$359,IF(AO283&gt;0.284,$G$355,$G$356))),0)</f>
        <v>0</v>
      </c>
      <c r="AM282" s="6"/>
      <c r="AN282" s="218"/>
      <c r="AO282" s="218"/>
      <c r="AP282" s="6"/>
      <c r="AQ282" s="6"/>
      <c r="AR282" s="135">
        <f>IFERROR(VLOOKUP(AR624,[1]DAY!$A$2:$E$744,5,0),0)</f>
        <v>0</v>
      </c>
      <c r="AS282" s="6"/>
      <c r="AT282" s="6"/>
      <c r="AU282" s="6"/>
      <c r="AV282" s="6"/>
      <c r="AW282" s="6"/>
      <c r="AX282" s="6"/>
      <c r="AY282" s="6"/>
      <c r="AZ282" s="6"/>
      <c r="BA282" s="6"/>
    </row>
    <row r="283" spans="1:53" ht="27.75" customHeight="1">
      <c r="A283" s="15"/>
      <c r="B283" s="238"/>
      <c r="C283" s="248" t="s">
        <v>51</v>
      </c>
      <c r="D283" s="262"/>
      <c r="E283" s="262"/>
      <c r="F283" s="262"/>
      <c r="G283" s="262"/>
      <c r="H283" s="262"/>
      <c r="I283" s="262"/>
      <c r="J283" s="262"/>
      <c r="K283" s="262"/>
      <c r="L283" s="262"/>
      <c r="M283" s="262"/>
      <c r="N283" s="262"/>
      <c r="O283" s="262"/>
      <c r="P283" s="262"/>
      <c r="Q283" s="262"/>
      <c r="R283" s="262"/>
      <c r="S283" s="262"/>
      <c r="T283" s="262"/>
      <c r="U283" s="262"/>
      <c r="V283" s="262"/>
      <c r="W283" s="262"/>
      <c r="X283" s="262"/>
      <c r="Y283" s="262"/>
      <c r="Z283" s="262"/>
      <c r="AA283" s="262"/>
      <c r="AB283" s="262"/>
      <c r="AC283" s="262"/>
      <c r="AD283" s="262"/>
      <c r="AE283" s="262"/>
      <c r="AF283" s="355">
        <f>IFERROR(AN283,0)</f>
        <v>0</v>
      </c>
      <c r="AG283" s="361"/>
      <c r="AH283" s="371"/>
      <c r="AI283" s="382">
        <f>IFERROR(AO283,0)</f>
        <v>0</v>
      </c>
      <c r="AJ283" s="361"/>
      <c r="AK283" s="396"/>
      <c r="AN283" s="217" t="e">
        <f>ROUND(AG282/AF282,3)</f>
        <v>#DIV/0!</v>
      </c>
      <c r="AO283" s="220" t="e">
        <f>ROUND(AJ282/AI282,3)</f>
        <v>#DIV/0!</v>
      </c>
      <c r="AR283" s="223">
        <f>IFERROR(VLOOKUP(AR624,[1]DAY!$A$2:$E$744,6,0),0)</f>
        <v>0</v>
      </c>
    </row>
    <row r="284" spans="1:53" ht="27.75" customHeight="1">
      <c r="A284" s="15"/>
      <c r="B284" s="237" t="str">
        <f>$B$28</f>
        <v>作業員E</v>
      </c>
      <c r="C284" s="36" t="s">
        <v>49</v>
      </c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147">
        <f>IF(COUNT(D284:AE284)=0,+(COUNTIF(D284:AE284,"作業"))+(COUNTIF(D284:AE284,"休日")),"")</f>
        <v>0</v>
      </c>
      <c r="AG284" s="166">
        <f>IF(+COUNT(D284:AE284)=0,(COUNTIF(D284:AE284,"休日")),"")</f>
        <v>0</v>
      </c>
      <c r="AH284" s="370">
        <f>IFERROR(IF(COUNTA(D284:AE284)=0,0,IF(COUNTA(D284:AE284)&lt;28,$G$359,IF(AN285&gt;0.284,$G$357,$G$358))),0)</f>
        <v>0</v>
      </c>
      <c r="AI284" s="381">
        <f>IF(COUNT(D285:AE285)=0,+(COUNTIF(D285:AE285,"作業"))+(COUNTIF(D285:AE285,"休日")),"")</f>
        <v>0</v>
      </c>
      <c r="AJ284" s="166">
        <f>IF(COUNT(D285:AE285)=0,(COUNTIF(D285:AE285,"休日")),"")</f>
        <v>0</v>
      </c>
      <c r="AK284" s="182">
        <f>IFERROR(IF(COUNTA(D285:AE285)=0,0,IF(COUNTA(D285:AE285)&lt;28,$G$359,IF(AO285&gt;0.284,$G$355,$G$356))),0)</f>
        <v>0</v>
      </c>
      <c r="AM284" s="6"/>
      <c r="AN284" s="218"/>
      <c r="AO284" s="218"/>
      <c r="AP284" s="6"/>
      <c r="AQ284" s="6"/>
      <c r="AR284" s="135">
        <f>IFERROR(VLOOKUP(AR626,[1]DAY!$A$2:$E$744,5,0),0)</f>
        <v>0</v>
      </c>
      <c r="AS284" s="6"/>
      <c r="AT284" s="6"/>
      <c r="AU284" s="6"/>
      <c r="AV284" s="6"/>
      <c r="AW284" s="6"/>
      <c r="AX284" s="6"/>
      <c r="AY284" s="6"/>
      <c r="AZ284" s="6"/>
      <c r="BA284" s="6"/>
    </row>
    <row r="285" spans="1:53" ht="27.75" customHeight="1">
      <c r="A285" s="15"/>
      <c r="B285" s="238"/>
      <c r="C285" s="248" t="s">
        <v>51</v>
      </c>
      <c r="D285" s="262"/>
      <c r="E285" s="262"/>
      <c r="F285" s="262"/>
      <c r="G285" s="262"/>
      <c r="H285" s="262"/>
      <c r="I285" s="262"/>
      <c r="J285" s="262"/>
      <c r="K285" s="262"/>
      <c r="L285" s="262"/>
      <c r="M285" s="262"/>
      <c r="N285" s="262"/>
      <c r="O285" s="262"/>
      <c r="P285" s="262"/>
      <c r="Q285" s="262"/>
      <c r="R285" s="262"/>
      <c r="S285" s="262"/>
      <c r="T285" s="262"/>
      <c r="U285" s="262"/>
      <c r="V285" s="262"/>
      <c r="W285" s="262"/>
      <c r="X285" s="262"/>
      <c r="Y285" s="262"/>
      <c r="Z285" s="262"/>
      <c r="AA285" s="262"/>
      <c r="AB285" s="262"/>
      <c r="AC285" s="262"/>
      <c r="AD285" s="262"/>
      <c r="AE285" s="262"/>
      <c r="AF285" s="355">
        <f>IFERROR(AN285,0)</f>
        <v>0</v>
      </c>
      <c r="AG285" s="361"/>
      <c r="AH285" s="371"/>
      <c r="AI285" s="382">
        <f>IFERROR(AO285,0)</f>
        <v>0</v>
      </c>
      <c r="AJ285" s="361"/>
      <c r="AK285" s="396"/>
      <c r="AN285" s="217" t="e">
        <f>ROUND(AG284/AF284,3)</f>
        <v>#DIV/0!</v>
      </c>
      <c r="AO285" s="220" t="e">
        <f>ROUND(AJ284/AI284,3)</f>
        <v>#DIV/0!</v>
      </c>
      <c r="AR285" s="223">
        <f>IFERROR(VLOOKUP(AR626,[1]DAY!$A$2:$E$744,6,0),0)</f>
        <v>0</v>
      </c>
    </row>
    <row r="286" spans="1:53" ht="27.75" customHeight="1">
      <c r="A286" s="15"/>
      <c r="B286" s="237" t="str">
        <f>$B$30</f>
        <v>作業員F</v>
      </c>
      <c r="C286" s="36" t="s">
        <v>49</v>
      </c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147">
        <f>IF(COUNT(D286:AE286)=0,+(COUNTIF(D286:AE286,"作業"))+(COUNTIF(D286:AE286,"休日")),"")</f>
        <v>0</v>
      </c>
      <c r="AG286" s="166">
        <f>IF(+COUNT(D286:AE286)=0,(COUNTIF(D286:AE286,"休日")),"")</f>
        <v>0</v>
      </c>
      <c r="AH286" s="370">
        <f>IFERROR(IF(COUNTA(D286:AE286)=0,0,IF(COUNTA(D286:AE286)&lt;28,$G$359,IF(AN287&gt;0.284,$G$357,$G$358))),0)</f>
        <v>0</v>
      </c>
      <c r="AI286" s="381">
        <f>IF(COUNT(D287:AE287)=0,+(COUNTIF(D287:AE287,"作業"))+(COUNTIF(D287:AE287,"休日")),"")</f>
        <v>0</v>
      </c>
      <c r="AJ286" s="166">
        <f>IF(COUNT(D287:AE287)=0,(COUNTIF(D287:AE287,"休日")),"")</f>
        <v>0</v>
      </c>
      <c r="AK286" s="182">
        <f>IFERROR(IF(COUNTA(D287:AE287)=0,0,IF(COUNTA(D287:AE287)&lt;28,$G$359,IF(AO287&gt;0.284,$G$355,$G$356))),0)</f>
        <v>0</v>
      </c>
      <c r="AM286" s="6"/>
      <c r="AN286" s="218"/>
      <c r="AO286" s="218"/>
      <c r="AR286" s="135">
        <f>IFERROR(VLOOKUP(AR401,[1]DAY!$A$2:$E$744,5,0),0)</f>
        <v>0</v>
      </c>
    </row>
    <row r="287" spans="1:53" ht="27.75" customHeight="1">
      <c r="A287" s="16"/>
      <c r="B287" s="238"/>
      <c r="C287" s="37" t="s">
        <v>51</v>
      </c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  <c r="AD287" s="58"/>
      <c r="AE287" s="58"/>
      <c r="AF287" s="148">
        <f>IFERROR(AN287,0)</f>
        <v>0</v>
      </c>
      <c r="AG287" s="167"/>
      <c r="AH287" s="374"/>
      <c r="AI287" s="384">
        <f>IFERROR(AO287,0)</f>
        <v>0</v>
      </c>
      <c r="AJ287" s="167"/>
      <c r="AK287" s="183"/>
      <c r="AN287" s="217" t="e">
        <f>ROUND(AG286/AF286,3)</f>
        <v>#DIV/0!</v>
      </c>
      <c r="AO287" s="220" t="e">
        <f>ROUND(AJ286/AI286,3)</f>
        <v>#DIV/0!</v>
      </c>
      <c r="AR287" s="223">
        <f>IFERROR(VLOOKUP(AR401,[1]DAY!$A$2:$E$744,6,0),0)</f>
        <v>0</v>
      </c>
    </row>
    <row r="288" spans="1:53" ht="27.75" customHeight="1">
      <c r="A288" s="14" t="s">
        <v>0</v>
      </c>
      <c r="B288" s="233" t="s">
        <v>31</v>
      </c>
      <c r="C288" s="244"/>
      <c r="D288" s="53">
        <f>IFERROR(VLOOKUP(D386,[1]DAY!$A$2:$E$3000,2,0),0)</f>
        <v>7</v>
      </c>
      <c r="E288" s="53">
        <f>IFERROR(VLOOKUP(E386,[1]DAY!$A$2:$E$3000,2,0),0)</f>
        <v>7</v>
      </c>
      <c r="F288" s="53">
        <f>IFERROR(VLOOKUP(F386,[1]DAY!$A$2:$E$3000,2,0),0)</f>
        <v>7</v>
      </c>
      <c r="G288" s="53">
        <f>IFERROR(VLOOKUP(G386,[1]DAY!$A$2:$E$3000,2,0),0)</f>
        <v>7</v>
      </c>
      <c r="H288" s="53">
        <f>IFERROR(VLOOKUP(H386,[1]DAY!$A$2:$E$3000,2,0),0)</f>
        <v>7</v>
      </c>
      <c r="I288" s="53">
        <f>IFERROR(VLOOKUP(I386,[1]DAY!$A$2:$E$3000,2,0),0)</f>
        <v>7</v>
      </c>
      <c r="J288" s="53">
        <f>IFERROR(VLOOKUP(J386,[1]DAY!$A$2:$E$3000,2,0),0)</f>
        <v>7</v>
      </c>
      <c r="K288" s="53">
        <f>IFERROR(VLOOKUP(K386,[1]DAY!$A$2:$E$3000,2,0),0)</f>
        <v>7</v>
      </c>
      <c r="L288" s="53">
        <f>IFERROR(VLOOKUP(L386,[1]DAY!$A$2:$E$3000,2,0),0)</f>
        <v>7</v>
      </c>
      <c r="M288" s="53">
        <f>IFERROR(VLOOKUP(M386,[1]DAY!$A$2:$E$3000,2,0),0)</f>
        <v>7</v>
      </c>
      <c r="N288" s="53">
        <f>IFERROR(VLOOKUP(N386,[1]DAY!$A$2:$E$3000,2,0),0)</f>
        <v>7</v>
      </c>
      <c r="O288" s="53">
        <f>IFERROR(VLOOKUP(O386,[1]DAY!$A$2:$E$3000,2,0),0)</f>
        <v>8</v>
      </c>
      <c r="P288" s="53">
        <f>IFERROR(VLOOKUP(P386,[1]DAY!$A$2:$E$3000,2,0),0)</f>
        <v>8</v>
      </c>
      <c r="Q288" s="53">
        <f>IFERROR(VLOOKUP(Q386,[1]DAY!$A$2:$E$3000,2,0),0)</f>
        <v>8</v>
      </c>
      <c r="R288" s="53">
        <f>IFERROR(VLOOKUP(R386,[1]DAY!$A$2:$E$3000,2,0),0)</f>
        <v>8</v>
      </c>
      <c r="S288" s="53">
        <f>IFERROR(VLOOKUP(S386,[1]DAY!$A$2:$E$3000,2,0),0)</f>
        <v>8</v>
      </c>
      <c r="T288" s="53">
        <f>IFERROR(VLOOKUP(T386,[1]DAY!$A$2:$E$3000,2,0),0)</f>
        <v>8</v>
      </c>
      <c r="U288" s="53">
        <f>IFERROR(VLOOKUP(U386,[1]DAY!$A$2:$E$3000,2,0),0)</f>
        <v>8</v>
      </c>
      <c r="V288" s="53">
        <f>IFERROR(VLOOKUP(V386,[1]DAY!$A$2:$E$3000,2,0),0)</f>
        <v>8</v>
      </c>
      <c r="W288" s="53">
        <f>IFERROR(VLOOKUP(W386,[1]DAY!$A$2:$E$3000,2,0),0)</f>
        <v>8</v>
      </c>
      <c r="X288" s="53">
        <f>IFERROR(VLOOKUP(X386,[1]DAY!$A$2:$E$3000,2,0),0)</f>
        <v>8</v>
      </c>
      <c r="Y288" s="53">
        <f>IFERROR(VLOOKUP(Y386,[1]DAY!$A$2:$E$3000,2,0),0)</f>
        <v>8</v>
      </c>
      <c r="Z288" s="53">
        <f>IFERROR(VLOOKUP(Z386,[1]DAY!$A$2:$E$3000,2,0),0)</f>
        <v>8</v>
      </c>
      <c r="AA288" s="53">
        <f>IFERROR(VLOOKUP(AA386,[1]DAY!$A$2:$E$3000,2,0),0)</f>
        <v>8</v>
      </c>
      <c r="AB288" s="53">
        <f>IFERROR(VLOOKUP(AB386,[1]DAY!$A$2:$E$3000,2,0),0)</f>
        <v>8</v>
      </c>
      <c r="AC288" s="53">
        <f>IFERROR(VLOOKUP(AC386,[1]DAY!$A$2:$E$3000,2,0),0)</f>
        <v>8</v>
      </c>
      <c r="AD288" s="53">
        <f>IFERROR(VLOOKUP(AD386,[1]DAY!$A$2:$E$3000,2,0),0)</f>
        <v>8</v>
      </c>
      <c r="AE288" s="53">
        <f>IFERROR(VLOOKUP(AE386,[1]DAY!$A$2:$E$3000,2,0),0)</f>
        <v>8</v>
      </c>
      <c r="AF288" s="150" t="s">
        <v>68</v>
      </c>
      <c r="AG288" s="169" t="s">
        <v>77</v>
      </c>
      <c r="AH288" s="367" t="s">
        <v>79</v>
      </c>
      <c r="AI288" s="385" t="s">
        <v>68</v>
      </c>
      <c r="AJ288" s="169" t="s">
        <v>80</v>
      </c>
      <c r="AK288" s="184" t="s">
        <v>79</v>
      </c>
      <c r="AL288" s="6"/>
      <c r="AN288" s="218"/>
      <c r="AO288" s="218"/>
      <c r="AR288" s="224">
        <f>IFERROR(VLOOKUP(AR401,[1]DAY!$A$2:$E$744,7,0),0)</f>
        <v>0</v>
      </c>
    </row>
    <row r="289" spans="1:53" ht="27.75" customHeight="1">
      <c r="A289" s="15"/>
      <c r="B289" s="234" t="s">
        <v>45</v>
      </c>
      <c r="C289" s="245"/>
      <c r="D289" s="54">
        <f>IFERROR(VLOOKUP(D386,[1]DAY!$A$2:$E$3000,3,0),0)</f>
        <v>21</v>
      </c>
      <c r="E289" s="54">
        <f>IFERROR(VLOOKUP(E386,[1]DAY!$A$2:$E$3000,3,0),0)</f>
        <v>22</v>
      </c>
      <c r="F289" s="54">
        <f>IFERROR(VLOOKUP(F386,[1]DAY!$A$2:$E$3000,3,0),0)</f>
        <v>23</v>
      </c>
      <c r="G289" s="54">
        <f>IFERROR(VLOOKUP(G386,[1]DAY!$A$2:$E$3000,3,0),0)</f>
        <v>24</v>
      </c>
      <c r="H289" s="54">
        <f>IFERROR(VLOOKUP(H386,[1]DAY!$A$2:$E$3000,3,0),0)</f>
        <v>25</v>
      </c>
      <c r="I289" s="54">
        <f>IFERROR(VLOOKUP(I386,[1]DAY!$A$2:$E$3000,3,0),0)</f>
        <v>26</v>
      </c>
      <c r="J289" s="54">
        <f>IFERROR(VLOOKUP(J386,[1]DAY!$A$2:$E$3000,3,0),0)</f>
        <v>27</v>
      </c>
      <c r="K289" s="54">
        <f>IFERROR(VLOOKUP(K386,[1]DAY!$A$2:$E$3000,3,0),0)</f>
        <v>28</v>
      </c>
      <c r="L289" s="54">
        <f>IFERROR(VLOOKUP(L386,[1]DAY!$A$2:$E$3000,3,0),0)</f>
        <v>29</v>
      </c>
      <c r="M289" s="54">
        <f>IFERROR(VLOOKUP(M386,[1]DAY!$A$2:$E$3000,3,0),0)</f>
        <v>30</v>
      </c>
      <c r="N289" s="54">
        <f>IFERROR(VLOOKUP(N386,[1]DAY!$A$2:$E$3000,3,0),0)</f>
        <v>31</v>
      </c>
      <c r="O289" s="54">
        <f>IFERROR(VLOOKUP(O386,[1]DAY!$A$2:$E$3000,3,0),0)</f>
        <v>1</v>
      </c>
      <c r="P289" s="54">
        <f>IFERROR(VLOOKUP(P386,[1]DAY!$A$2:$E$3000,3,0),0)</f>
        <v>2</v>
      </c>
      <c r="Q289" s="54">
        <f>IFERROR(VLOOKUP(Q386,[1]DAY!$A$2:$E$3000,3,0),0)</f>
        <v>3</v>
      </c>
      <c r="R289" s="54">
        <f>IFERROR(VLOOKUP(R386,[1]DAY!$A$2:$E$3000,3,0),0)</f>
        <v>4</v>
      </c>
      <c r="S289" s="54">
        <f>IFERROR(VLOOKUP(S386,[1]DAY!$A$2:$E$3000,3,0),0)</f>
        <v>5</v>
      </c>
      <c r="T289" s="54">
        <f>IFERROR(VLOOKUP(T386,[1]DAY!$A$2:$E$3000,3,0),0)</f>
        <v>6</v>
      </c>
      <c r="U289" s="54">
        <f>IFERROR(VLOOKUP(U386,[1]DAY!$A$2:$E$3000,3,0),0)</f>
        <v>7</v>
      </c>
      <c r="V289" s="54">
        <f>IFERROR(VLOOKUP(V386,[1]DAY!$A$2:$E$3000,3,0),0)</f>
        <v>8</v>
      </c>
      <c r="W289" s="54">
        <f>IFERROR(VLOOKUP(W386,[1]DAY!$A$2:$E$3000,3,0),0)</f>
        <v>9</v>
      </c>
      <c r="X289" s="54">
        <f>IFERROR(VLOOKUP(X386,[1]DAY!$A$2:$E$3000,3,0),0)</f>
        <v>10</v>
      </c>
      <c r="Y289" s="54">
        <f>IFERROR(VLOOKUP(Y386,[1]DAY!$A$2:$E$3000,3,0),0)</f>
        <v>11</v>
      </c>
      <c r="Z289" s="54">
        <f>IFERROR(VLOOKUP(Z386,[1]DAY!$A$2:$E$3000,3,0),0)</f>
        <v>12</v>
      </c>
      <c r="AA289" s="54">
        <f>IFERROR(VLOOKUP(AA386,[1]DAY!$A$2:$E$3000,3,0),0)</f>
        <v>13</v>
      </c>
      <c r="AB289" s="54">
        <f>IFERROR(VLOOKUP(AB386,[1]DAY!$A$2:$E$3000,3,0),0)</f>
        <v>14</v>
      </c>
      <c r="AC289" s="54">
        <f>IFERROR(VLOOKUP(AC386,[1]DAY!$A$2:$E$3000,3,0),0)</f>
        <v>15</v>
      </c>
      <c r="AD289" s="54">
        <f>IFERROR(VLOOKUP(AD386,[1]DAY!$A$2:$E$3000,3,0),0)</f>
        <v>16</v>
      </c>
      <c r="AE289" s="134">
        <f>IFERROR(VLOOKUP(AE386,[1]DAY!$A$2:$E$3000,3,0),0)</f>
        <v>17</v>
      </c>
      <c r="AF289" s="151"/>
      <c r="AG289" s="170"/>
      <c r="AH289" s="368"/>
      <c r="AI289" s="386"/>
      <c r="AJ289" s="170"/>
      <c r="AK289" s="180"/>
      <c r="AN289" s="218"/>
      <c r="AO289" s="218"/>
      <c r="AR289" s="30">
        <f>IFERROR(VLOOKUP(AR407,[1]DAY!$A$2:$E$744,2,0),0)</f>
        <v>0</v>
      </c>
    </row>
    <row r="290" spans="1:53" ht="27.75" customHeight="1">
      <c r="A290" s="15"/>
      <c r="B290" s="235" t="s">
        <v>46</v>
      </c>
      <c r="C290" s="246"/>
      <c r="D290" s="55" t="str">
        <f>IFERROR(VLOOKUP(D386,[1]DAY!$A$2:$E$3000,4,0),0)</f>
        <v>月</v>
      </c>
      <c r="E290" s="55" t="str">
        <f>IFERROR(VLOOKUP(E386,[1]DAY!$A$2:$E$3000,4,0),0)</f>
        <v>火</v>
      </c>
      <c r="F290" s="55" t="str">
        <f>IFERROR(VLOOKUP(F386,[1]DAY!$A$2:$E$3000,4,0),0)</f>
        <v>水</v>
      </c>
      <c r="G290" s="55" t="str">
        <f>IFERROR(VLOOKUP(G386,[1]DAY!$A$2:$E$3000,4,0),0)</f>
        <v>木</v>
      </c>
      <c r="H290" s="55" t="str">
        <f>IFERROR(VLOOKUP(H386,[1]DAY!$A$2:$E$3000,4,0),0)</f>
        <v>金</v>
      </c>
      <c r="I290" s="55" t="str">
        <f>IFERROR(VLOOKUP(I386,[1]DAY!$A$2:$E$3000,4,0),0)</f>
        <v>土</v>
      </c>
      <c r="J290" s="55" t="str">
        <f>IFERROR(VLOOKUP(J386,[1]DAY!$A$2:$E$3000,4,0),0)</f>
        <v>日</v>
      </c>
      <c r="K290" s="55" t="str">
        <f>IFERROR(VLOOKUP(K386,[1]DAY!$A$2:$E$3000,4,0),0)</f>
        <v>月</v>
      </c>
      <c r="L290" s="55" t="str">
        <f>IFERROR(VLOOKUP(L386,[1]DAY!$A$2:$E$3000,4,0),0)</f>
        <v>火</v>
      </c>
      <c r="M290" s="55" t="str">
        <f>IFERROR(VLOOKUP(M386,[1]DAY!$A$2:$E$3000,4,0),0)</f>
        <v>水</v>
      </c>
      <c r="N290" s="55" t="str">
        <f>IFERROR(VLOOKUP(N386,[1]DAY!$A$2:$E$3000,4,0),0)</f>
        <v>木</v>
      </c>
      <c r="O290" s="55" t="str">
        <f>IFERROR(VLOOKUP(O386,[1]DAY!$A$2:$E$3000,4,0),0)</f>
        <v>金</v>
      </c>
      <c r="P290" s="55" t="str">
        <f>IFERROR(VLOOKUP(P386,[1]DAY!$A$2:$E$3000,4,0),0)</f>
        <v>土</v>
      </c>
      <c r="Q290" s="55" t="str">
        <f>IFERROR(VLOOKUP(Q386,[1]DAY!$A$2:$E$3000,4,0),0)</f>
        <v>日</v>
      </c>
      <c r="R290" s="55" t="str">
        <f>IFERROR(VLOOKUP(R386,[1]DAY!$A$2:$E$3000,4,0),0)</f>
        <v>月</v>
      </c>
      <c r="S290" s="55" t="str">
        <f>IFERROR(VLOOKUP(S386,[1]DAY!$A$2:$E$3000,4,0),0)</f>
        <v>火</v>
      </c>
      <c r="T290" s="55" t="str">
        <f>IFERROR(VLOOKUP(T386,[1]DAY!$A$2:$E$3000,4,0),0)</f>
        <v>水</v>
      </c>
      <c r="U290" s="55" t="str">
        <f>IFERROR(VLOOKUP(U386,[1]DAY!$A$2:$E$3000,4,0),0)</f>
        <v>木</v>
      </c>
      <c r="V290" s="55" t="str">
        <f>IFERROR(VLOOKUP(V386,[1]DAY!$A$2:$E$3000,4,0),0)</f>
        <v>金</v>
      </c>
      <c r="W290" s="55" t="str">
        <f>IFERROR(VLOOKUP(W386,[1]DAY!$A$2:$E$3000,4,0),0)</f>
        <v>土</v>
      </c>
      <c r="X290" s="55" t="str">
        <f>IFERROR(VLOOKUP(X386,[1]DAY!$A$2:$E$3000,4,0),0)</f>
        <v>日</v>
      </c>
      <c r="Y290" s="55" t="str">
        <f>IFERROR(VLOOKUP(Y386,[1]DAY!$A$2:$E$3000,4,0),0)</f>
        <v>月</v>
      </c>
      <c r="Z290" s="55" t="str">
        <f>IFERROR(VLOOKUP(Z386,[1]DAY!$A$2:$E$3000,4,0),0)</f>
        <v>火</v>
      </c>
      <c r="AA290" s="55" t="str">
        <f>IFERROR(VLOOKUP(AA386,[1]DAY!$A$2:$E$3000,4,0),0)</f>
        <v>水</v>
      </c>
      <c r="AB290" s="55" t="str">
        <f>IFERROR(VLOOKUP(AB386,[1]DAY!$A$2:$E$3000,4,0),0)</f>
        <v>木</v>
      </c>
      <c r="AC290" s="55" t="str">
        <f>IFERROR(VLOOKUP(AC386,[1]DAY!$A$2:$E$3000,4,0),0)</f>
        <v>金</v>
      </c>
      <c r="AD290" s="55" t="str">
        <f>IFERROR(VLOOKUP(AD386,[1]DAY!$A$2:$E$3000,4,0),0)</f>
        <v>土</v>
      </c>
      <c r="AE290" s="55" t="str">
        <f>IFERROR(VLOOKUP(AE386,[1]DAY!$A$2:$E$3000,4,0),0)</f>
        <v>日</v>
      </c>
      <c r="AF290" s="151"/>
      <c r="AG290" s="170"/>
      <c r="AH290" s="368"/>
      <c r="AI290" s="386"/>
      <c r="AJ290" s="170"/>
      <c r="AK290" s="180"/>
      <c r="AN290" s="218"/>
      <c r="AO290" s="218"/>
      <c r="AR290" s="60">
        <f>IFERROR(VLOOKUP(AR407,[1]DAY!$A$2:$E$744,3,0),0)</f>
        <v>0</v>
      </c>
    </row>
    <row r="291" spans="1:53" ht="89.25" customHeight="1">
      <c r="A291" s="15"/>
      <c r="B291" s="236" t="s">
        <v>47</v>
      </c>
      <c r="C291" s="247"/>
      <c r="D291" s="56" t="str">
        <f>IFERROR(VLOOKUP(D386,[1]DAY!$A$2:$E$3000,5,0),0)</f>
        <v>海の日</v>
      </c>
      <c r="E291" s="56" t="str">
        <f>IFERROR(VLOOKUP(E386,[1]DAY!$A$2:$E$3000,5,0),0)</f>
        <v/>
      </c>
      <c r="F291" s="56" t="str">
        <f>IFERROR(VLOOKUP(F386,[1]DAY!$A$2:$E$3000,5,0),0)</f>
        <v/>
      </c>
      <c r="G291" s="56" t="str">
        <f>IFERROR(VLOOKUP(G386,[1]DAY!$A$2:$E$3000,5,0),0)</f>
        <v/>
      </c>
      <c r="H291" s="56" t="str">
        <f>IFERROR(VLOOKUP(H386,[1]DAY!$A$2:$E$3000,5,0),0)</f>
        <v/>
      </c>
      <c r="I291" s="56" t="str">
        <f>IFERROR(VLOOKUP(I386,[1]DAY!$A$2:$E$3000,5,0),0)</f>
        <v/>
      </c>
      <c r="J291" s="56" t="str">
        <f>IFERROR(VLOOKUP(J386,[1]DAY!$A$2:$E$3000,5,0),0)</f>
        <v/>
      </c>
      <c r="K291" s="56" t="str">
        <f>IFERROR(VLOOKUP(K386,[1]DAY!$A$2:$E$3000,5,0),0)</f>
        <v/>
      </c>
      <c r="L291" s="56" t="str">
        <f>IFERROR(VLOOKUP(L386,[1]DAY!$A$2:$E$3000,5,0),0)</f>
        <v/>
      </c>
      <c r="M291" s="56" t="str">
        <f>IFERROR(VLOOKUP(M386,[1]DAY!$A$2:$E$3000,5,0),0)</f>
        <v/>
      </c>
      <c r="N291" s="56" t="str">
        <f>IFERROR(VLOOKUP(N386,[1]DAY!$A$2:$E$3000,5,0),0)</f>
        <v/>
      </c>
      <c r="O291" s="56" t="str">
        <f>IFERROR(VLOOKUP(O386,[1]DAY!$A$2:$E$3000,5,0),0)</f>
        <v/>
      </c>
      <c r="P291" s="56" t="str">
        <f>IFERROR(VLOOKUP(P386,[1]DAY!$A$2:$E$3000,5,0),0)</f>
        <v/>
      </c>
      <c r="Q291" s="56" t="str">
        <f>IFERROR(VLOOKUP(Q386,[1]DAY!$A$2:$E$3000,5,0),0)</f>
        <v/>
      </c>
      <c r="R291" s="56" t="str">
        <f>IFERROR(VLOOKUP(R386,[1]DAY!$A$2:$E$3000,5,0),0)</f>
        <v/>
      </c>
      <c r="S291" s="56" t="str">
        <f>IFERROR(VLOOKUP(S386,[1]DAY!$A$2:$E$3000,5,0),0)</f>
        <v/>
      </c>
      <c r="T291" s="56" t="str">
        <f>IFERROR(VLOOKUP(T386,[1]DAY!$A$2:$E$3000,5,0),0)</f>
        <v/>
      </c>
      <c r="U291" s="56" t="str">
        <f>IFERROR(VLOOKUP(U386,[1]DAY!$A$2:$E$3000,5,0),0)</f>
        <v/>
      </c>
      <c r="V291" s="56" t="str">
        <f>IFERROR(VLOOKUP(V386,[1]DAY!$A$2:$E$3000,5,0),0)</f>
        <v/>
      </c>
      <c r="W291" s="56" t="str">
        <f>IFERROR(VLOOKUP(W386,[1]DAY!$A$2:$E$3000,5,0),0)</f>
        <v/>
      </c>
      <c r="X291" s="56" t="str">
        <f>IFERROR(VLOOKUP(X386,[1]DAY!$A$2:$E$3000,5,0),0)</f>
        <v/>
      </c>
      <c r="Y291" s="56" t="str">
        <f>IFERROR(VLOOKUP(Y386,[1]DAY!$A$2:$E$3000,5,0),0)</f>
        <v>山の日</v>
      </c>
      <c r="Z291" s="56" t="str">
        <f>IFERROR(VLOOKUP(Z386,[1]DAY!$A$2:$E$3000,5,0),0)</f>
        <v/>
      </c>
      <c r="AA291" s="56" t="str">
        <f>IFERROR(VLOOKUP(AA386,[1]DAY!$A$2:$E$3000,5,0),0)</f>
        <v/>
      </c>
      <c r="AB291" s="56" t="str">
        <f>IFERROR(VLOOKUP(AB386,[1]DAY!$A$2:$E$3000,5,0),0)</f>
        <v/>
      </c>
      <c r="AC291" s="56" t="str">
        <f>IFERROR(VLOOKUP(AC386,[1]DAY!$A$2:$E$3000,5,0),0)</f>
        <v/>
      </c>
      <c r="AD291" s="56" t="str">
        <f>IFERROR(VLOOKUP(AD386,[1]DAY!$A$2:$E$3000,5,0),0)</f>
        <v/>
      </c>
      <c r="AE291" s="56" t="str">
        <f>IFERROR(VLOOKUP(AE386,[1]DAY!$A$2:$E$3000,5,0),0)</f>
        <v/>
      </c>
      <c r="AF291" s="149"/>
      <c r="AG291" s="168"/>
      <c r="AH291" s="369"/>
      <c r="AI291" s="387"/>
      <c r="AJ291" s="168"/>
      <c r="AK291" s="181"/>
      <c r="AN291" s="214"/>
      <c r="AO291" s="214"/>
      <c r="AR291" s="60">
        <f>IFERROR(VLOOKUP(AR407,[1]DAY!$A$2:$E$744,4,0),0)</f>
        <v>0</v>
      </c>
    </row>
    <row r="292" spans="1:53" ht="27.75" customHeight="1">
      <c r="A292" s="15"/>
      <c r="B292" s="237" t="str">
        <f>$B$20</f>
        <v>作業員A</v>
      </c>
      <c r="C292" s="36" t="s">
        <v>49</v>
      </c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147">
        <f>IF(COUNT(D292:AE292)=0,+(COUNTIF(D292:AE292,"作業"))+(COUNTIF(D292:AE292,"休日")),"")</f>
        <v>0</v>
      </c>
      <c r="AG292" s="166">
        <f>IF(+COUNT(D292:AE292)=0,(COUNTIF(D292:AE292,"休日")),"")</f>
        <v>0</v>
      </c>
      <c r="AH292" s="370">
        <f>IFERROR(IF(COUNTA(D292:AE292)=0,0,IF(COUNTA(D292:AE292)&lt;28,$G$359,IF(AN293&gt;0.284,$G$357,$G$358))),0)</f>
        <v>0</v>
      </c>
      <c r="AI292" s="381">
        <f>IF(COUNT(D293:AE293)=0,+(COUNTIF(D293:AE293,"作業"))+(COUNTIF(D293:AE293,"休日")),"")</f>
        <v>0</v>
      </c>
      <c r="AJ292" s="166">
        <f>IF(COUNT(D293:AE293)=0,(COUNTIF(D293:AE293,"休日")),"")</f>
        <v>0</v>
      </c>
      <c r="AK292" s="182">
        <f>IFERROR(IF(COUNTA(D293:AE293)=0,0,IF(COUNTA(D293:AE293)&lt;28,$G$359,IF(AO293&gt;0.284,$G$355,$G$356))),0)</f>
        <v>0</v>
      </c>
      <c r="AM292" s="6"/>
      <c r="AN292" s="218"/>
      <c r="AO292" s="218"/>
      <c r="AP292" s="6"/>
      <c r="AQ292" s="6"/>
      <c r="AR292" s="135">
        <f>IFERROR(VLOOKUP(AR640,[1]DAY!$A$2:$E$744,5,0),0)</f>
        <v>0</v>
      </c>
      <c r="AS292" s="6"/>
      <c r="AT292" s="6"/>
      <c r="AU292" s="6"/>
      <c r="AV292" s="6"/>
      <c r="AW292" s="6"/>
      <c r="AX292" s="6"/>
      <c r="AY292" s="6"/>
      <c r="AZ292" s="6"/>
      <c r="BA292" s="6"/>
    </row>
    <row r="293" spans="1:53" ht="27.75" customHeight="1">
      <c r="A293" s="15"/>
      <c r="B293" s="238"/>
      <c r="C293" s="248" t="s">
        <v>51</v>
      </c>
      <c r="D293" s="262"/>
      <c r="E293" s="262"/>
      <c r="F293" s="262"/>
      <c r="G293" s="262"/>
      <c r="H293" s="262"/>
      <c r="I293" s="262"/>
      <c r="J293" s="262"/>
      <c r="K293" s="262"/>
      <c r="L293" s="262"/>
      <c r="M293" s="262"/>
      <c r="N293" s="262"/>
      <c r="O293" s="262"/>
      <c r="P293" s="262"/>
      <c r="Q293" s="262"/>
      <c r="R293" s="262"/>
      <c r="S293" s="262"/>
      <c r="T293" s="262"/>
      <c r="U293" s="262"/>
      <c r="V293" s="262"/>
      <c r="W293" s="262"/>
      <c r="X293" s="262"/>
      <c r="Y293" s="262"/>
      <c r="Z293" s="262"/>
      <c r="AA293" s="262"/>
      <c r="AB293" s="262"/>
      <c r="AC293" s="262"/>
      <c r="AD293" s="262"/>
      <c r="AE293" s="262"/>
      <c r="AF293" s="355">
        <f>IFERROR(AN293,0)</f>
        <v>0</v>
      </c>
      <c r="AG293" s="361"/>
      <c r="AH293" s="371"/>
      <c r="AI293" s="382">
        <f>IFERROR(AO293,0)</f>
        <v>0</v>
      </c>
      <c r="AJ293" s="361"/>
      <c r="AK293" s="396"/>
      <c r="AN293" s="217" t="e">
        <f>ROUND(AG292/AF292,3)</f>
        <v>#DIV/0!</v>
      </c>
      <c r="AO293" s="220" t="e">
        <f>ROUND(AJ292/AI292,3)</f>
        <v>#DIV/0!</v>
      </c>
      <c r="AR293" s="223">
        <f>IFERROR(VLOOKUP(AR640,[1]DAY!$A$2:$E$744,6,0),0)</f>
        <v>0</v>
      </c>
    </row>
    <row r="294" spans="1:53" ht="27.75" customHeight="1">
      <c r="A294" s="15"/>
      <c r="B294" s="237" t="str">
        <f>$B$22</f>
        <v>作業員B</v>
      </c>
      <c r="C294" s="36" t="s">
        <v>49</v>
      </c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147">
        <f>IF(COUNT(D294:AE294)=0,+(COUNTIF(D294:AE294,"作業"))+(COUNTIF(D294:AE294,"休日")),"")</f>
        <v>0</v>
      </c>
      <c r="AG294" s="166">
        <f>IF(+COUNT(D294:AE294)=0,(COUNTIF(D294:AE294,"休日")),"")</f>
        <v>0</v>
      </c>
      <c r="AH294" s="370">
        <f>IFERROR(IF(COUNTA(D294:AE294)=0,0,IF(COUNTA(D294:AE294)&lt;28,$G$359,IF(AN295&gt;0.284,$G$357,$G$358))),0)</f>
        <v>0</v>
      </c>
      <c r="AI294" s="381">
        <f>IF(COUNT(D295:AE295)=0,+(COUNTIF(D295:AE295,"作業"))+(COUNTIF(D295:AE295,"休日")),"")</f>
        <v>0</v>
      </c>
      <c r="AJ294" s="166">
        <f>IF(COUNT(D295:AE295)=0,(COUNTIF(D295:AE295,"休日")),"")</f>
        <v>0</v>
      </c>
      <c r="AK294" s="182">
        <f>IFERROR(IF(COUNTA(D295:AE295)=0,0,IF(COUNTA(D295:AE295)&lt;28,$G$359,IF(AO295&gt;0.284,$G$355,$G$356))),0)</f>
        <v>0</v>
      </c>
      <c r="AM294" s="6"/>
      <c r="AN294" s="218"/>
      <c r="AO294" s="218"/>
      <c r="AP294" s="6"/>
      <c r="AQ294" s="6"/>
      <c r="AR294" s="135">
        <f>IFERROR(VLOOKUP(AR636,[1]DAY!$A$2:$E$744,5,0),0)</f>
        <v>0</v>
      </c>
      <c r="AS294" s="6"/>
      <c r="AT294" s="6"/>
      <c r="AU294" s="6"/>
      <c r="AV294" s="6"/>
      <c r="AW294" s="6"/>
      <c r="AX294" s="6"/>
      <c r="AY294" s="6"/>
      <c r="AZ294" s="6"/>
      <c r="BA294" s="6"/>
    </row>
    <row r="295" spans="1:53" ht="27.75" customHeight="1">
      <c r="A295" s="15"/>
      <c r="B295" s="238"/>
      <c r="C295" s="248" t="s">
        <v>51</v>
      </c>
      <c r="D295" s="262"/>
      <c r="E295" s="262"/>
      <c r="F295" s="262"/>
      <c r="G295" s="262"/>
      <c r="H295" s="262"/>
      <c r="I295" s="262"/>
      <c r="J295" s="262"/>
      <c r="K295" s="262"/>
      <c r="L295" s="262"/>
      <c r="M295" s="262"/>
      <c r="N295" s="262"/>
      <c r="O295" s="262"/>
      <c r="P295" s="262"/>
      <c r="Q295" s="262"/>
      <c r="R295" s="262"/>
      <c r="S295" s="262"/>
      <c r="T295" s="262"/>
      <c r="U295" s="262"/>
      <c r="V295" s="262"/>
      <c r="W295" s="262"/>
      <c r="X295" s="262"/>
      <c r="Y295" s="262"/>
      <c r="Z295" s="262"/>
      <c r="AA295" s="262"/>
      <c r="AB295" s="262"/>
      <c r="AC295" s="262"/>
      <c r="AD295" s="262"/>
      <c r="AE295" s="262"/>
      <c r="AF295" s="355">
        <f>IFERROR(AN295,0)</f>
        <v>0</v>
      </c>
      <c r="AG295" s="361"/>
      <c r="AH295" s="371"/>
      <c r="AI295" s="382">
        <f>IFERROR(AO295,0)</f>
        <v>0</v>
      </c>
      <c r="AJ295" s="361"/>
      <c r="AK295" s="396"/>
      <c r="AN295" s="217" t="e">
        <f>ROUND(AG294/AF294,3)</f>
        <v>#DIV/0!</v>
      </c>
      <c r="AO295" s="220" t="e">
        <f>ROUND(AJ294/AI294,3)</f>
        <v>#DIV/0!</v>
      </c>
      <c r="AR295" s="223">
        <f>IFERROR(VLOOKUP(AR636,[1]DAY!$A$2:$E$744,6,0),0)</f>
        <v>0</v>
      </c>
    </row>
    <row r="296" spans="1:53" ht="27.75" customHeight="1">
      <c r="A296" s="15"/>
      <c r="B296" s="237" t="str">
        <f>$B$24</f>
        <v>作業員C</v>
      </c>
      <c r="C296" s="36" t="s">
        <v>49</v>
      </c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147">
        <f>IF(COUNT(D296:AE296)=0,+(COUNTIF(D296:AE296,"作業"))+(COUNTIF(D296:AE296,"休日")),"")</f>
        <v>0</v>
      </c>
      <c r="AG296" s="166">
        <f>IF(+COUNT(D296:AE296)=0,(COUNTIF(D296:AE296,"休日")),"")</f>
        <v>0</v>
      </c>
      <c r="AH296" s="370">
        <f>IFERROR(IF(COUNTA(D296:AE296)=0,0,IF(COUNTA(D296:AE296)&lt;28,$G$359,IF(AN297&gt;0.284,$G$357,$G$358))),0)</f>
        <v>0</v>
      </c>
      <c r="AI296" s="381">
        <f>IF(COUNT(D297:AE297)=0,+(COUNTIF(D297:AE297,"作業"))+(COUNTIF(D297:AE297,"休日")),"")</f>
        <v>0</v>
      </c>
      <c r="AJ296" s="166">
        <f>IF(COUNT(D297:AE297)=0,(COUNTIF(D297:AE297,"休日")),"")</f>
        <v>0</v>
      </c>
      <c r="AK296" s="182">
        <f>IFERROR(IF(COUNTA(D297:AE297)=0,0,IF(COUNTA(D297:AE297)&lt;28,$G$359,IF(AO297&gt;0.284,$G$355,$G$356))),0)</f>
        <v>0</v>
      </c>
      <c r="AM296" s="6"/>
      <c r="AN296" s="218"/>
      <c r="AO296" s="218"/>
      <c r="AP296" s="6"/>
      <c r="AQ296" s="6"/>
      <c r="AR296" s="135">
        <f>IFERROR(VLOOKUP(AR638,[1]DAY!$A$2:$E$744,5,0),0)</f>
        <v>0</v>
      </c>
      <c r="AS296" s="6"/>
      <c r="AT296" s="6"/>
      <c r="AU296" s="6"/>
      <c r="AV296" s="6"/>
      <c r="AW296" s="6"/>
      <c r="AX296" s="6"/>
      <c r="AY296" s="6"/>
      <c r="AZ296" s="6"/>
      <c r="BA296" s="6"/>
    </row>
    <row r="297" spans="1:53" ht="27.75" customHeight="1">
      <c r="A297" s="15"/>
      <c r="B297" s="238"/>
      <c r="C297" s="248" t="s">
        <v>51</v>
      </c>
      <c r="D297" s="262"/>
      <c r="E297" s="262"/>
      <c r="F297" s="262"/>
      <c r="G297" s="262"/>
      <c r="H297" s="262"/>
      <c r="I297" s="262"/>
      <c r="J297" s="262"/>
      <c r="K297" s="262"/>
      <c r="L297" s="262"/>
      <c r="M297" s="262"/>
      <c r="N297" s="262"/>
      <c r="O297" s="262"/>
      <c r="P297" s="262"/>
      <c r="Q297" s="262"/>
      <c r="R297" s="262"/>
      <c r="S297" s="262"/>
      <c r="T297" s="262"/>
      <c r="U297" s="262"/>
      <c r="V297" s="262"/>
      <c r="W297" s="262"/>
      <c r="X297" s="262"/>
      <c r="Y297" s="262"/>
      <c r="Z297" s="262"/>
      <c r="AA297" s="262"/>
      <c r="AB297" s="262"/>
      <c r="AC297" s="262"/>
      <c r="AD297" s="262"/>
      <c r="AE297" s="262"/>
      <c r="AF297" s="355">
        <f>IFERROR(AN297,0)</f>
        <v>0</v>
      </c>
      <c r="AG297" s="361"/>
      <c r="AH297" s="371"/>
      <c r="AI297" s="382">
        <f>IFERROR(AO297,0)</f>
        <v>0</v>
      </c>
      <c r="AJ297" s="361"/>
      <c r="AK297" s="396"/>
      <c r="AN297" s="217" t="e">
        <f>ROUND(AG296/AF296,3)</f>
        <v>#DIV/0!</v>
      </c>
      <c r="AO297" s="220" t="e">
        <f>ROUND(AJ296/AI296,3)</f>
        <v>#DIV/0!</v>
      </c>
      <c r="AR297" s="223">
        <f>IFERROR(VLOOKUP(AR638,[1]DAY!$A$2:$E$744,6,0),0)</f>
        <v>0</v>
      </c>
    </row>
    <row r="298" spans="1:53" ht="27.75" customHeight="1">
      <c r="A298" s="15"/>
      <c r="B298" s="237" t="str">
        <f>$B$26</f>
        <v>作業員D</v>
      </c>
      <c r="C298" s="36" t="s">
        <v>49</v>
      </c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147">
        <f>IF(COUNT(D298:AE298)=0,+(COUNTIF(D298:AE298,"作業"))+(COUNTIF(D298:AE298,"休日")),"")</f>
        <v>0</v>
      </c>
      <c r="AG298" s="166">
        <f>IF(+COUNT(D298:AE298)=0,(COUNTIF(D298:AE298,"休日")),"")</f>
        <v>0</v>
      </c>
      <c r="AH298" s="370">
        <f>IFERROR(IF(COUNTA(D298:AE298)=0,0,IF(COUNTA(D298:AE298)&lt;28,$G$359,IF(AN299&gt;0.284,$G$357,$G$358))),0)</f>
        <v>0</v>
      </c>
      <c r="AI298" s="381">
        <f>IF(COUNT(D299:AE299)=0,+(COUNTIF(D299:AE299,"作業"))+(COUNTIF(D299:AE299,"休日")),"")</f>
        <v>0</v>
      </c>
      <c r="AJ298" s="166">
        <f>IF(COUNT(D299:AE299)=0,(COUNTIF(D299:AE299,"休日")),"")</f>
        <v>0</v>
      </c>
      <c r="AK298" s="182">
        <f>IFERROR(IF(COUNTA(D299:AE299)=0,0,IF(COUNTA(D299:AE299)&lt;28,$G$359,IF(AO299&gt;0.284,$G$355,$G$356))),0)</f>
        <v>0</v>
      </c>
      <c r="AM298" s="6"/>
      <c r="AN298" s="218"/>
      <c r="AO298" s="218"/>
      <c r="AP298" s="6"/>
      <c r="AQ298" s="6"/>
      <c r="AR298" s="135">
        <f>IFERROR(VLOOKUP(AR640,[1]DAY!$A$2:$E$744,5,0),0)</f>
        <v>0</v>
      </c>
      <c r="AS298" s="6"/>
      <c r="AT298" s="6"/>
      <c r="AU298" s="6"/>
      <c r="AV298" s="6"/>
      <c r="AW298" s="6"/>
      <c r="AX298" s="6"/>
      <c r="AY298" s="6"/>
      <c r="AZ298" s="6"/>
      <c r="BA298" s="6"/>
    </row>
    <row r="299" spans="1:53" ht="27.75" customHeight="1">
      <c r="A299" s="15"/>
      <c r="B299" s="238"/>
      <c r="C299" s="248" t="s">
        <v>51</v>
      </c>
      <c r="D299" s="262"/>
      <c r="E299" s="262"/>
      <c r="F299" s="262"/>
      <c r="G299" s="262"/>
      <c r="H299" s="262"/>
      <c r="I299" s="262"/>
      <c r="J299" s="262"/>
      <c r="K299" s="262"/>
      <c r="L299" s="262"/>
      <c r="M299" s="262"/>
      <c r="N299" s="262"/>
      <c r="O299" s="262"/>
      <c r="P299" s="262"/>
      <c r="Q299" s="262"/>
      <c r="R299" s="262"/>
      <c r="S299" s="262"/>
      <c r="T299" s="262"/>
      <c r="U299" s="262"/>
      <c r="V299" s="262"/>
      <c r="W299" s="262"/>
      <c r="X299" s="262"/>
      <c r="Y299" s="262"/>
      <c r="Z299" s="262"/>
      <c r="AA299" s="262"/>
      <c r="AB299" s="262"/>
      <c r="AC299" s="262"/>
      <c r="AD299" s="262"/>
      <c r="AE299" s="262"/>
      <c r="AF299" s="355">
        <f>IFERROR(AN299,0)</f>
        <v>0</v>
      </c>
      <c r="AG299" s="361"/>
      <c r="AH299" s="371"/>
      <c r="AI299" s="382">
        <f>IFERROR(AO299,0)</f>
        <v>0</v>
      </c>
      <c r="AJ299" s="361"/>
      <c r="AK299" s="396"/>
      <c r="AN299" s="217" t="e">
        <f>ROUND(AG298/AF298,3)</f>
        <v>#DIV/0!</v>
      </c>
      <c r="AO299" s="220" t="e">
        <f>ROUND(AJ298/AI298,3)</f>
        <v>#DIV/0!</v>
      </c>
      <c r="AR299" s="223">
        <f>IFERROR(VLOOKUP(AR640,[1]DAY!$A$2:$E$744,6,0),0)</f>
        <v>0</v>
      </c>
    </row>
    <row r="300" spans="1:53" ht="27.75" customHeight="1">
      <c r="A300" s="15"/>
      <c r="B300" s="237" t="str">
        <f>$B$28</f>
        <v>作業員E</v>
      </c>
      <c r="C300" s="36" t="s">
        <v>49</v>
      </c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  <c r="AB300" s="57"/>
      <c r="AC300" s="57"/>
      <c r="AD300" s="57"/>
      <c r="AE300" s="57"/>
      <c r="AF300" s="147">
        <f>IF(COUNT(D300:AE300)=0,+(COUNTIF(D300:AE300,"作業"))+(COUNTIF(D300:AE300,"休日")),"")</f>
        <v>0</v>
      </c>
      <c r="AG300" s="166">
        <f>IF(+COUNT(D300:AE300)=0,(COUNTIF(D300:AE300,"休日")),"")</f>
        <v>0</v>
      </c>
      <c r="AH300" s="370">
        <f>IFERROR(IF(COUNTA(D300:AE300)=0,0,IF(COUNTA(D300:AE300)&lt;28,$G$359,IF(AN301&gt;0.284,$G$357,$G$358))),0)</f>
        <v>0</v>
      </c>
      <c r="AI300" s="381">
        <f>IF(COUNT(D301:AE301)=0,+(COUNTIF(D301:AE301,"作業"))+(COUNTIF(D301:AE301,"休日")),"")</f>
        <v>0</v>
      </c>
      <c r="AJ300" s="166">
        <f>IF(COUNT(D301:AE301)=0,(COUNTIF(D301:AE301,"休日")),"")</f>
        <v>0</v>
      </c>
      <c r="AK300" s="182">
        <f>IFERROR(IF(COUNTA(D301:AE301)=0,0,IF(COUNTA(D301:AE301)&lt;28,$G$359,IF(AO301&gt;0.284,$G$355,$G$356))),0)</f>
        <v>0</v>
      </c>
      <c r="AM300" s="6"/>
      <c r="AN300" s="218"/>
      <c r="AO300" s="218"/>
      <c r="AP300" s="6"/>
      <c r="AQ300" s="6"/>
      <c r="AR300" s="135">
        <f>IFERROR(VLOOKUP(AR642,[1]DAY!$A$2:$E$744,5,0),0)</f>
        <v>0</v>
      </c>
      <c r="AS300" s="6"/>
      <c r="AT300" s="6"/>
      <c r="AU300" s="6"/>
      <c r="AV300" s="6"/>
      <c r="AW300" s="6"/>
      <c r="AX300" s="6"/>
      <c r="AY300" s="6"/>
      <c r="AZ300" s="6"/>
      <c r="BA300" s="6"/>
    </row>
    <row r="301" spans="1:53" ht="27.75" customHeight="1">
      <c r="A301" s="15"/>
      <c r="B301" s="238"/>
      <c r="C301" s="248" t="s">
        <v>51</v>
      </c>
      <c r="D301" s="262"/>
      <c r="E301" s="262"/>
      <c r="F301" s="262"/>
      <c r="G301" s="262"/>
      <c r="H301" s="262"/>
      <c r="I301" s="262"/>
      <c r="J301" s="262"/>
      <c r="K301" s="262"/>
      <c r="L301" s="262"/>
      <c r="M301" s="262"/>
      <c r="N301" s="262"/>
      <c r="O301" s="262"/>
      <c r="P301" s="262"/>
      <c r="Q301" s="262"/>
      <c r="R301" s="262"/>
      <c r="S301" s="262"/>
      <c r="T301" s="262"/>
      <c r="U301" s="262"/>
      <c r="V301" s="262"/>
      <c r="W301" s="262"/>
      <c r="X301" s="262"/>
      <c r="Y301" s="262"/>
      <c r="Z301" s="262"/>
      <c r="AA301" s="262"/>
      <c r="AB301" s="262"/>
      <c r="AC301" s="262"/>
      <c r="AD301" s="262"/>
      <c r="AE301" s="262"/>
      <c r="AF301" s="355">
        <f>IFERROR(AN301,0)</f>
        <v>0</v>
      </c>
      <c r="AG301" s="361"/>
      <c r="AH301" s="371"/>
      <c r="AI301" s="382">
        <f>IFERROR(AO301,0)</f>
        <v>0</v>
      </c>
      <c r="AJ301" s="361"/>
      <c r="AK301" s="396"/>
      <c r="AN301" s="217" t="e">
        <f>ROUND(AG300/AF300,3)</f>
        <v>#DIV/0!</v>
      </c>
      <c r="AO301" s="220" t="e">
        <f>ROUND(AJ300/AI300,3)</f>
        <v>#DIV/0!</v>
      </c>
      <c r="AR301" s="223">
        <f>IFERROR(VLOOKUP(AR642,[1]DAY!$A$2:$E$744,6,0),0)</f>
        <v>0</v>
      </c>
    </row>
    <row r="302" spans="1:53" ht="27.75" customHeight="1">
      <c r="A302" s="15"/>
      <c r="B302" s="237" t="str">
        <f>$B$30</f>
        <v>作業員F</v>
      </c>
      <c r="C302" s="36" t="s">
        <v>49</v>
      </c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  <c r="AB302" s="57"/>
      <c r="AC302" s="57"/>
      <c r="AD302" s="57"/>
      <c r="AE302" s="57"/>
      <c r="AF302" s="147">
        <f>IF(COUNT(D302:AE302)=0,+(COUNTIF(D302:AE302,"作業"))+(COUNTIF(D302:AE302,"休日")),"")</f>
        <v>0</v>
      </c>
      <c r="AG302" s="166">
        <f>IF(+COUNT(D302:AE302)=0,(COUNTIF(D302:AE302,"休日")),"")</f>
        <v>0</v>
      </c>
      <c r="AH302" s="370">
        <f>IFERROR(IF(COUNTA(D302:AE302)=0,0,IF(COUNTA(D302:AE302)&lt;28,$G$359,IF(AN303&gt;0.284,$G$357,$G$358))),0)</f>
        <v>0</v>
      </c>
      <c r="AI302" s="381">
        <f>IF(COUNT(D303:AE303)=0,+(COUNTIF(D303:AE303,"作業"))+(COUNTIF(D303:AE303,"休日")),"")</f>
        <v>0</v>
      </c>
      <c r="AJ302" s="166">
        <f>IF(COUNT(D303:AE303)=0,(COUNTIF(D303:AE303,"休日")),"")</f>
        <v>0</v>
      </c>
      <c r="AK302" s="182">
        <f>IFERROR(IF(COUNTA(D303:AE303)=0,0,IF(COUNTA(D303:AE303)&lt;28,$G$359,IF(AO303&gt;0.284,$G$355,$G$356))),0)</f>
        <v>0</v>
      </c>
      <c r="AM302" s="6"/>
      <c r="AN302" s="218"/>
      <c r="AO302" s="218"/>
      <c r="AR302" s="135">
        <f>IFERROR(VLOOKUP(AR407,[1]DAY!$A$2:$E$744,5,0),0)</f>
        <v>0</v>
      </c>
    </row>
    <row r="303" spans="1:53" ht="27.75" customHeight="1">
      <c r="A303" s="16"/>
      <c r="B303" s="238"/>
      <c r="C303" s="37" t="s">
        <v>51</v>
      </c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  <c r="AD303" s="58"/>
      <c r="AE303" s="58"/>
      <c r="AF303" s="148">
        <f>IFERROR(AN303,0)</f>
        <v>0</v>
      </c>
      <c r="AG303" s="167"/>
      <c r="AH303" s="374"/>
      <c r="AI303" s="384">
        <f>IFERROR(AO303,0)</f>
        <v>0</v>
      </c>
      <c r="AJ303" s="167"/>
      <c r="AK303" s="183"/>
      <c r="AN303" s="217" t="e">
        <f>ROUND(AG302/AF302,3)</f>
        <v>#DIV/0!</v>
      </c>
      <c r="AO303" s="220" t="e">
        <f>ROUND(AJ302/AI302,3)</f>
        <v>#DIV/0!</v>
      </c>
      <c r="AR303" s="223">
        <f>IFERROR(VLOOKUP(AR407,[1]DAY!$A$2:$E$744,6,0),0)</f>
        <v>0</v>
      </c>
    </row>
    <row r="304" spans="1:53" ht="27.75" customHeight="1">
      <c r="A304" s="14" t="s">
        <v>37</v>
      </c>
      <c r="B304" s="233" t="s">
        <v>31</v>
      </c>
      <c r="C304" s="244"/>
      <c r="D304" s="53">
        <f>IFERROR(VLOOKUP(D387,[1]DAY!$A$2:$E$3000,2,0),0)</f>
        <v>8</v>
      </c>
      <c r="E304" s="53">
        <f>IFERROR(VLOOKUP(E387,[1]DAY!$A$2:$E$3000,2,0),0)</f>
        <v>8</v>
      </c>
      <c r="F304" s="53">
        <f>IFERROR(VLOOKUP(F387,[1]DAY!$A$2:$E$3000,2,0),0)</f>
        <v>8</v>
      </c>
      <c r="G304" s="53">
        <f>IFERROR(VLOOKUP(G387,[1]DAY!$A$2:$E$3000,2,0),0)</f>
        <v>8</v>
      </c>
      <c r="H304" s="53">
        <f>IFERROR(VLOOKUP(H387,[1]DAY!$A$2:$E$3000,2,0),0)</f>
        <v>8</v>
      </c>
      <c r="I304" s="53">
        <f>IFERROR(VLOOKUP(I387,[1]DAY!$A$2:$E$3000,2,0),0)</f>
        <v>8</v>
      </c>
      <c r="J304" s="53">
        <f>IFERROR(VLOOKUP(J387,[1]DAY!$A$2:$E$3000,2,0),0)</f>
        <v>8</v>
      </c>
      <c r="K304" s="53">
        <f>IFERROR(VLOOKUP(K387,[1]DAY!$A$2:$E$3000,2,0),0)</f>
        <v>8</v>
      </c>
      <c r="L304" s="53">
        <f>IFERROR(VLOOKUP(L387,[1]DAY!$A$2:$E$3000,2,0),0)</f>
        <v>8</v>
      </c>
      <c r="M304" s="53">
        <f>IFERROR(VLOOKUP(M387,[1]DAY!$A$2:$E$3000,2,0),0)</f>
        <v>8</v>
      </c>
      <c r="N304" s="53">
        <f>IFERROR(VLOOKUP(N387,[1]DAY!$A$2:$E$3000,2,0),0)</f>
        <v>8</v>
      </c>
      <c r="O304" s="53">
        <f>IFERROR(VLOOKUP(O387,[1]DAY!$A$2:$E$3000,2,0),0)</f>
        <v>8</v>
      </c>
      <c r="P304" s="53">
        <f>IFERROR(VLOOKUP(P387,[1]DAY!$A$2:$E$3000,2,0),0)</f>
        <v>8</v>
      </c>
      <c r="Q304" s="53">
        <f>IFERROR(VLOOKUP(Q387,[1]DAY!$A$2:$E$3000,2,0),0)</f>
        <v>8</v>
      </c>
      <c r="R304" s="53">
        <f>IFERROR(VLOOKUP(R387,[1]DAY!$A$2:$E$3000,2,0),0)</f>
        <v>9</v>
      </c>
      <c r="S304" s="53">
        <f>IFERROR(VLOOKUP(S387,[1]DAY!$A$2:$E$3000,2,0),0)</f>
        <v>9</v>
      </c>
      <c r="T304" s="53">
        <f>IFERROR(VLOOKUP(T387,[1]DAY!$A$2:$E$3000,2,0),0)</f>
        <v>9</v>
      </c>
      <c r="U304" s="53">
        <f>IFERROR(VLOOKUP(U387,[1]DAY!$A$2:$E$3000,2,0),0)</f>
        <v>9</v>
      </c>
      <c r="V304" s="53">
        <f>IFERROR(VLOOKUP(V387,[1]DAY!$A$2:$E$3000,2,0),0)</f>
        <v>9</v>
      </c>
      <c r="W304" s="53">
        <f>IFERROR(VLOOKUP(W387,[1]DAY!$A$2:$E$3000,2,0),0)</f>
        <v>9</v>
      </c>
      <c r="X304" s="53">
        <f>IFERROR(VLOOKUP(X387,[1]DAY!$A$2:$E$3000,2,0),0)</f>
        <v>9</v>
      </c>
      <c r="Y304" s="53">
        <f>IFERROR(VLOOKUP(Y387,[1]DAY!$A$2:$E$3000,2,0),0)</f>
        <v>9</v>
      </c>
      <c r="Z304" s="53">
        <f>IFERROR(VLOOKUP(Z387,[1]DAY!$A$2:$E$3000,2,0),0)</f>
        <v>9</v>
      </c>
      <c r="AA304" s="53">
        <f>IFERROR(VLOOKUP(AA387,[1]DAY!$A$2:$E$3000,2,0),0)</f>
        <v>9</v>
      </c>
      <c r="AB304" s="53">
        <f>IFERROR(VLOOKUP(AB387,[1]DAY!$A$2:$E$3000,2,0),0)</f>
        <v>9</v>
      </c>
      <c r="AC304" s="53">
        <f>IFERROR(VLOOKUP(AC387,[1]DAY!$A$2:$E$3000,2,0),0)</f>
        <v>9</v>
      </c>
      <c r="AD304" s="53">
        <f>IFERROR(VLOOKUP(AD387,[1]DAY!$A$2:$E$3000,2,0),0)</f>
        <v>9</v>
      </c>
      <c r="AE304" s="53">
        <f>IFERROR(VLOOKUP(AE387,[1]DAY!$A$2:$E$3000,2,0),0)</f>
        <v>9</v>
      </c>
      <c r="AF304" s="149" t="s">
        <v>68</v>
      </c>
      <c r="AG304" s="168" t="s">
        <v>77</v>
      </c>
      <c r="AH304" s="368" t="s">
        <v>79</v>
      </c>
      <c r="AI304" s="379" t="s">
        <v>68</v>
      </c>
      <c r="AJ304" s="164" t="s">
        <v>80</v>
      </c>
      <c r="AK304" s="180" t="s">
        <v>79</v>
      </c>
      <c r="AL304" s="6"/>
      <c r="AN304" s="218"/>
      <c r="AO304" s="218"/>
      <c r="AR304" s="224">
        <f>IFERROR(VLOOKUP(AR407,[1]DAY!$A$2:$E$744,7,0),0)</f>
        <v>0</v>
      </c>
    </row>
    <row r="305" spans="1:53" ht="27.75" customHeight="1">
      <c r="A305" s="15"/>
      <c r="B305" s="234" t="s">
        <v>45</v>
      </c>
      <c r="C305" s="245"/>
      <c r="D305" s="54">
        <f>IFERROR(VLOOKUP(D387,[1]DAY!$A$2:$E$3000,3,0),0)</f>
        <v>18</v>
      </c>
      <c r="E305" s="54">
        <f>IFERROR(VLOOKUP(E387,[1]DAY!$A$2:$E$3000,3,0),0)</f>
        <v>19</v>
      </c>
      <c r="F305" s="54">
        <f>IFERROR(VLOOKUP(F387,[1]DAY!$A$2:$E$3000,3,0),0)</f>
        <v>20</v>
      </c>
      <c r="G305" s="54">
        <f>IFERROR(VLOOKUP(G387,[1]DAY!$A$2:$E$3000,3,0),0)</f>
        <v>21</v>
      </c>
      <c r="H305" s="54">
        <f>IFERROR(VLOOKUP(H387,[1]DAY!$A$2:$E$3000,3,0),0)</f>
        <v>22</v>
      </c>
      <c r="I305" s="54">
        <f>IFERROR(VLOOKUP(I387,[1]DAY!$A$2:$E$3000,3,0),0)</f>
        <v>23</v>
      </c>
      <c r="J305" s="54">
        <f>IFERROR(VLOOKUP(J387,[1]DAY!$A$2:$E$3000,3,0),0)</f>
        <v>24</v>
      </c>
      <c r="K305" s="54">
        <f>IFERROR(VLOOKUP(K387,[1]DAY!$A$2:$E$3000,3,0),0)</f>
        <v>25</v>
      </c>
      <c r="L305" s="54">
        <f>IFERROR(VLOOKUP(L387,[1]DAY!$A$2:$E$3000,3,0),0)</f>
        <v>26</v>
      </c>
      <c r="M305" s="54">
        <f>IFERROR(VLOOKUP(M387,[1]DAY!$A$2:$E$3000,3,0),0)</f>
        <v>27</v>
      </c>
      <c r="N305" s="54">
        <f>IFERROR(VLOOKUP(N387,[1]DAY!$A$2:$E$3000,3,0),0)</f>
        <v>28</v>
      </c>
      <c r="O305" s="54">
        <f>IFERROR(VLOOKUP(O387,[1]DAY!$A$2:$E$3000,3,0),0)</f>
        <v>29</v>
      </c>
      <c r="P305" s="54">
        <f>IFERROR(VLOOKUP(P387,[1]DAY!$A$2:$E$3000,3,0),0)</f>
        <v>30</v>
      </c>
      <c r="Q305" s="54">
        <f>IFERROR(VLOOKUP(Q387,[1]DAY!$A$2:$E$3000,3,0),0)</f>
        <v>31</v>
      </c>
      <c r="R305" s="54">
        <f>IFERROR(VLOOKUP(R387,[1]DAY!$A$2:$E$3000,3,0),0)</f>
        <v>1</v>
      </c>
      <c r="S305" s="54">
        <f>IFERROR(VLOOKUP(S387,[1]DAY!$A$2:$E$3000,3,0),0)</f>
        <v>2</v>
      </c>
      <c r="T305" s="54">
        <f>IFERROR(VLOOKUP(T387,[1]DAY!$A$2:$E$3000,3,0),0)</f>
        <v>3</v>
      </c>
      <c r="U305" s="54">
        <f>IFERROR(VLOOKUP(U387,[1]DAY!$A$2:$E$3000,3,0),0)</f>
        <v>4</v>
      </c>
      <c r="V305" s="54">
        <f>IFERROR(VLOOKUP(V387,[1]DAY!$A$2:$E$3000,3,0),0)</f>
        <v>5</v>
      </c>
      <c r="W305" s="54">
        <f>IFERROR(VLOOKUP(W387,[1]DAY!$A$2:$E$3000,3,0),0)</f>
        <v>6</v>
      </c>
      <c r="X305" s="54">
        <f>IFERROR(VLOOKUP(X387,[1]DAY!$A$2:$E$3000,3,0),0)</f>
        <v>7</v>
      </c>
      <c r="Y305" s="54">
        <f>IFERROR(VLOOKUP(Y387,[1]DAY!$A$2:$E$3000,3,0),0)</f>
        <v>8</v>
      </c>
      <c r="Z305" s="54">
        <f>IFERROR(VLOOKUP(Z387,[1]DAY!$A$2:$E$3000,3,0),0)</f>
        <v>9</v>
      </c>
      <c r="AA305" s="54">
        <f>IFERROR(VLOOKUP(AA387,[1]DAY!$A$2:$E$3000,3,0),0)</f>
        <v>10</v>
      </c>
      <c r="AB305" s="54">
        <f>IFERROR(VLOOKUP(AB387,[1]DAY!$A$2:$E$3000,3,0),0)</f>
        <v>11</v>
      </c>
      <c r="AC305" s="54">
        <f>IFERROR(VLOOKUP(AC387,[1]DAY!$A$2:$E$3000,3,0),0)</f>
        <v>12</v>
      </c>
      <c r="AD305" s="54">
        <f>IFERROR(VLOOKUP(AD387,[1]DAY!$A$2:$E$3000,3,0),0)</f>
        <v>13</v>
      </c>
      <c r="AE305" s="134">
        <f>IFERROR(VLOOKUP(AE387,[1]DAY!$A$2:$E$3000,3,0),0)</f>
        <v>14</v>
      </c>
      <c r="AF305" s="146"/>
      <c r="AG305" s="165"/>
      <c r="AH305" s="368"/>
      <c r="AI305" s="380"/>
      <c r="AJ305" s="165"/>
      <c r="AK305" s="180"/>
      <c r="AN305" s="218"/>
      <c r="AO305" s="218"/>
      <c r="AR305" s="30">
        <f>IFERROR(VLOOKUP(AR413,[1]DAY!$A$2:$E$744,2,0),0)</f>
        <v>0</v>
      </c>
    </row>
    <row r="306" spans="1:53" ht="27.75" customHeight="1">
      <c r="A306" s="15"/>
      <c r="B306" s="235" t="s">
        <v>46</v>
      </c>
      <c r="C306" s="246"/>
      <c r="D306" s="55" t="str">
        <f>IFERROR(VLOOKUP(D387,[1]DAY!$A$2:$E$3000,4,0),0)</f>
        <v>月</v>
      </c>
      <c r="E306" s="55" t="str">
        <f>IFERROR(VLOOKUP(E387,[1]DAY!$A$2:$E$3000,4,0),0)</f>
        <v>火</v>
      </c>
      <c r="F306" s="55" t="str">
        <f>IFERROR(VLOOKUP(F387,[1]DAY!$A$2:$E$3000,4,0),0)</f>
        <v>水</v>
      </c>
      <c r="G306" s="55" t="str">
        <f>IFERROR(VLOOKUP(G387,[1]DAY!$A$2:$E$3000,4,0),0)</f>
        <v>木</v>
      </c>
      <c r="H306" s="55" t="str">
        <f>IFERROR(VLOOKUP(H387,[1]DAY!$A$2:$E$3000,4,0),0)</f>
        <v>金</v>
      </c>
      <c r="I306" s="55" t="str">
        <f>IFERROR(VLOOKUP(I387,[1]DAY!$A$2:$E$3000,4,0),0)</f>
        <v>土</v>
      </c>
      <c r="J306" s="55" t="str">
        <f>IFERROR(VLOOKUP(J387,[1]DAY!$A$2:$E$3000,4,0),0)</f>
        <v>日</v>
      </c>
      <c r="K306" s="55" t="str">
        <f>IFERROR(VLOOKUP(K387,[1]DAY!$A$2:$E$3000,4,0),0)</f>
        <v>月</v>
      </c>
      <c r="L306" s="55" t="str">
        <f>IFERROR(VLOOKUP(L387,[1]DAY!$A$2:$E$3000,4,0),0)</f>
        <v>火</v>
      </c>
      <c r="M306" s="55" t="str">
        <f>IFERROR(VLOOKUP(M387,[1]DAY!$A$2:$E$3000,4,0),0)</f>
        <v>水</v>
      </c>
      <c r="N306" s="55" t="str">
        <f>IFERROR(VLOOKUP(N387,[1]DAY!$A$2:$E$3000,4,0),0)</f>
        <v>木</v>
      </c>
      <c r="O306" s="55" t="str">
        <f>IFERROR(VLOOKUP(O387,[1]DAY!$A$2:$E$3000,4,0),0)</f>
        <v>金</v>
      </c>
      <c r="P306" s="55" t="str">
        <f>IFERROR(VLOOKUP(P387,[1]DAY!$A$2:$E$3000,4,0),0)</f>
        <v>土</v>
      </c>
      <c r="Q306" s="55" t="str">
        <f>IFERROR(VLOOKUP(Q387,[1]DAY!$A$2:$E$3000,4,0),0)</f>
        <v>日</v>
      </c>
      <c r="R306" s="55" t="str">
        <f>IFERROR(VLOOKUP(R387,[1]DAY!$A$2:$E$3000,4,0),0)</f>
        <v>月</v>
      </c>
      <c r="S306" s="55" t="str">
        <f>IFERROR(VLOOKUP(S387,[1]DAY!$A$2:$E$3000,4,0),0)</f>
        <v>火</v>
      </c>
      <c r="T306" s="55" t="str">
        <f>IFERROR(VLOOKUP(T387,[1]DAY!$A$2:$E$3000,4,0),0)</f>
        <v>水</v>
      </c>
      <c r="U306" s="55" t="str">
        <f>IFERROR(VLOOKUP(U387,[1]DAY!$A$2:$E$3000,4,0),0)</f>
        <v>木</v>
      </c>
      <c r="V306" s="55" t="str">
        <f>IFERROR(VLOOKUP(V387,[1]DAY!$A$2:$E$3000,4,0),0)</f>
        <v>金</v>
      </c>
      <c r="W306" s="55" t="str">
        <f>IFERROR(VLOOKUP(W387,[1]DAY!$A$2:$E$3000,4,0),0)</f>
        <v>土</v>
      </c>
      <c r="X306" s="55" t="str">
        <f>IFERROR(VLOOKUP(X387,[1]DAY!$A$2:$E$3000,4,0),0)</f>
        <v>日</v>
      </c>
      <c r="Y306" s="55" t="str">
        <f>IFERROR(VLOOKUP(Y387,[1]DAY!$A$2:$E$3000,4,0),0)</f>
        <v>月</v>
      </c>
      <c r="Z306" s="55" t="str">
        <f>IFERROR(VLOOKUP(Z387,[1]DAY!$A$2:$E$3000,4,0),0)</f>
        <v>火</v>
      </c>
      <c r="AA306" s="55" t="str">
        <f>IFERROR(VLOOKUP(AA387,[1]DAY!$A$2:$E$3000,4,0),0)</f>
        <v>水</v>
      </c>
      <c r="AB306" s="55" t="str">
        <f>IFERROR(VLOOKUP(AB387,[1]DAY!$A$2:$E$3000,4,0),0)</f>
        <v>木</v>
      </c>
      <c r="AC306" s="55" t="str">
        <f>IFERROR(VLOOKUP(AC387,[1]DAY!$A$2:$E$3000,4,0),0)</f>
        <v>金</v>
      </c>
      <c r="AD306" s="55" t="str">
        <f>IFERROR(VLOOKUP(AD387,[1]DAY!$A$2:$E$3000,4,0),0)</f>
        <v>土</v>
      </c>
      <c r="AE306" s="55" t="str">
        <f>IFERROR(VLOOKUP(AE387,[1]DAY!$A$2:$E$3000,4,0),0)</f>
        <v>日</v>
      </c>
      <c r="AF306" s="146"/>
      <c r="AG306" s="165"/>
      <c r="AH306" s="368"/>
      <c r="AI306" s="380"/>
      <c r="AJ306" s="165"/>
      <c r="AK306" s="180"/>
      <c r="AN306" s="218"/>
      <c r="AO306" s="218"/>
      <c r="AR306" s="60">
        <f>IFERROR(VLOOKUP(AR413,[1]DAY!$A$2:$E$744,3,0),0)</f>
        <v>0</v>
      </c>
    </row>
    <row r="307" spans="1:53" ht="89.25" customHeight="1">
      <c r="A307" s="15"/>
      <c r="B307" s="236" t="s">
        <v>47</v>
      </c>
      <c r="C307" s="247"/>
      <c r="D307" s="56" t="str">
        <f>IFERROR(VLOOKUP(D387,[1]DAY!$A$2:$E$3000,5,0),0)</f>
        <v/>
      </c>
      <c r="E307" s="56" t="str">
        <f>IFERROR(VLOOKUP(E387,[1]DAY!$A$2:$E$3000,5,0),0)</f>
        <v/>
      </c>
      <c r="F307" s="56" t="str">
        <f>IFERROR(VLOOKUP(F387,[1]DAY!$A$2:$E$3000,5,0),0)</f>
        <v/>
      </c>
      <c r="G307" s="56" t="str">
        <f>IFERROR(VLOOKUP(G387,[1]DAY!$A$2:$E$3000,5,0),0)</f>
        <v/>
      </c>
      <c r="H307" s="56" t="str">
        <f>IFERROR(VLOOKUP(H387,[1]DAY!$A$2:$E$3000,5,0),0)</f>
        <v/>
      </c>
      <c r="I307" s="56" t="str">
        <f>IFERROR(VLOOKUP(I387,[1]DAY!$A$2:$E$3000,5,0),0)</f>
        <v/>
      </c>
      <c r="J307" s="56" t="str">
        <f>IFERROR(VLOOKUP(J387,[1]DAY!$A$2:$E$3000,5,0),0)</f>
        <v/>
      </c>
      <c r="K307" s="56" t="str">
        <f>IFERROR(VLOOKUP(K387,[1]DAY!$A$2:$E$3000,5,0),0)</f>
        <v/>
      </c>
      <c r="L307" s="56" t="str">
        <f>IFERROR(VLOOKUP(L387,[1]DAY!$A$2:$E$3000,5,0),0)</f>
        <v/>
      </c>
      <c r="M307" s="56" t="str">
        <f>IFERROR(VLOOKUP(M387,[1]DAY!$A$2:$E$3000,5,0),0)</f>
        <v/>
      </c>
      <c r="N307" s="56" t="str">
        <f>IFERROR(VLOOKUP(N387,[1]DAY!$A$2:$E$3000,5,0),0)</f>
        <v/>
      </c>
      <c r="O307" s="56" t="str">
        <f>IFERROR(VLOOKUP(O387,[1]DAY!$A$2:$E$3000,5,0),0)</f>
        <v/>
      </c>
      <c r="P307" s="56" t="str">
        <f>IFERROR(VLOOKUP(P387,[1]DAY!$A$2:$E$3000,5,0),0)</f>
        <v/>
      </c>
      <c r="Q307" s="56" t="str">
        <f>IFERROR(VLOOKUP(Q387,[1]DAY!$A$2:$E$3000,5,0),0)</f>
        <v/>
      </c>
      <c r="R307" s="56" t="str">
        <f>IFERROR(VLOOKUP(R387,[1]DAY!$A$2:$E$3000,5,0),0)</f>
        <v/>
      </c>
      <c r="S307" s="56" t="str">
        <f>IFERROR(VLOOKUP(S387,[1]DAY!$A$2:$E$3000,5,0),0)</f>
        <v/>
      </c>
      <c r="T307" s="56" t="str">
        <f>IFERROR(VLOOKUP(T387,[1]DAY!$A$2:$E$3000,5,0),0)</f>
        <v/>
      </c>
      <c r="U307" s="56" t="str">
        <f>IFERROR(VLOOKUP(U387,[1]DAY!$A$2:$E$3000,5,0),0)</f>
        <v/>
      </c>
      <c r="V307" s="56" t="str">
        <f>IFERROR(VLOOKUP(V387,[1]DAY!$A$2:$E$3000,5,0),0)</f>
        <v/>
      </c>
      <c r="W307" s="56" t="str">
        <f>IFERROR(VLOOKUP(W387,[1]DAY!$A$2:$E$3000,5,0),0)</f>
        <v/>
      </c>
      <c r="X307" s="56" t="str">
        <f>IFERROR(VLOOKUP(X387,[1]DAY!$A$2:$E$3000,5,0),0)</f>
        <v/>
      </c>
      <c r="Y307" s="56" t="str">
        <f>IFERROR(VLOOKUP(Y387,[1]DAY!$A$2:$E$3000,5,0),0)</f>
        <v/>
      </c>
      <c r="Z307" s="56" t="str">
        <f>IFERROR(VLOOKUP(Z387,[1]DAY!$A$2:$E$3000,5,0),0)</f>
        <v/>
      </c>
      <c r="AA307" s="56" t="str">
        <f>IFERROR(VLOOKUP(AA387,[1]DAY!$A$2:$E$3000,5,0),0)</f>
        <v/>
      </c>
      <c r="AB307" s="56" t="str">
        <f>IFERROR(VLOOKUP(AB387,[1]DAY!$A$2:$E$3000,5,0),0)</f>
        <v/>
      </c>
      <c r="AC307" s="56" t="str">
        <f>IFERROR(VLOOKUP(AC387,[1]DAY!$A$2:$E$3000,5,0),0)</f>
        <v/>
      </c>
      <c r="AD307" s="56" t="str">
        <f>IFERROR(VLOOKUP(AD387,[1]DAY!$A$2:$E$3000,5,0),0)</f>
        <v/>
      </c>
      <c r="AE307" s="56" t="str">
        <f>IFERROR(VLOOKUP(AE387,[1]DAY!$A$2:$E$3000,5,0),0)</f>
        <v/>
      </c>
      <c r="AF307" s="146"/>
      <c r="AG307" s="165"/>
      <c r="AH307" s="369"/>
      <c r="AI307" s="380"/>
      <c r="AJ307" s="165"/>
      <c r="AK307" s="181"/>
      <c r="AN307" s="214"/>
      <c r="AO307" s="214"/>
      <c r="AR307" s="60">
        <f>IFERROR(VLOOKUP(AR413,[1]DAY!$A$2:$E$744,4,0),0)</f>
        <v>0</v>
      </c>
    </row>
    <row r="308" spans="1:53" ht="27.75" customHeight="1">
      <c r="A308" s="15"/>
      <c r="B308" s="237" t="str">
        <f>$B$20</f>
        <v>作業員A</v>
      </c>
      <c r="C308" s="36" t="s">
        <v>49</v>
      </c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  <c r="AB308" s="57"/>
      <c r="AC308" s="57"/>
      <c r="AD308" s="57"/>
      <c r="AE308" s="57"/>
      <c r="AF308" s="147">
        <f>IF(COUNT(D308:AE308)=0,+(COUNTIF(D308:AE308,"作業"))+(COUNTIF(D308:AE308,"休日")),"")</f>
        <v>0</v>
      </c>
      <c r="AG308" s="166">
        <f>IF(+COUNT(D308:AE308)=0,(COUNTIF(D308:AE308,"休日")),"")</f>
        <v>0</v>
      </c>
      <c r="AH308" s="370">
        <f>IFERROR(IF(COUNTA(D308:AE308)=0,0,IF(COUNTA(D308:AE308)&lt;28,$G$359,IF(AN309&gt;0.284,$G$357,$G$358))),0)</f>
        <v>0</v>
      </c>
      <c r="AI308" s="381">
        <f>IF(COUNT(D309:AE309)=0,+(COUNTIF(D309:AE309,"作業"))+(COUNTIF(D309:AE309,"休日")),"")</f>
        <v>0</v>
      </c>
      <c r="AJ308" s="166">
        <f>IF(COUNT(D309:AE309)=0,(COUNTIF(D309:AE309,"休日")),"")</f>
        <v>0</v>
      </c>
      <c r="AK308" s="182">
        <f>IFERROR(IF(COUNTA(D309:AE309)=0,0,IF(COUNTA(D309:AE309)&lt;28,$G$359,IF(AO309&gt;0.284,$G$355,$G$356))),0)</f>
        <v>0</v>
      </c>
      <c r="AM308" s="6"/>
      <c r="AN308" s="218"/>
      <c r="AO308" s="218"/>
      <c r="AP308" s="6"/>
      <c r="AQ308" s="6"/>
      <c r="AR308" s="135">
        <f>IFERROR(VLOOKUP(AR656,[1]DAY!$A$2:$E$744,5,0),0)</f>
        <v>0</v>
      </c>
      <c r="AS308" s="6"/>
      <c r="AT308" s="6"/>
      <c r="AU308" s="6"/>
      <c r="AV308" s="6"/>
      <c r="AW308" s="6"/>
      <c r="AX308" s="6"/>
      <c r="AY308" s="6"/>
      <c r="AZ308" s="6"/>
      <c r="BA308" s="6"/>
    </row>
    <row r="309" spans="1:53" ht="27.75" customHeight="1">
      <c r="A309" s="15"/>
      <c r="B309" s="238"/>
      <c r="C309" s="248" t="s">
        <v>51</v>
      </c>
      <c r="D309" s="262"/>
      <c r="E309" s="262"/>
      <c r="F309" s="262"/>
      <c r="G309" s="262"/>
      <c r="H309" s="262"/>
      <c r="I309" s="262"/>
      <c r="J309" s="262"/>
      <c r="K309" s="262"/>
      <c r="L309" s="262"/>
      <c r="M309" s="262"/>
      <c r="N309" s="262"/>
      <c r="O309" s="262"/>
      <c r="P309" s="262"/>
      <c r="Q309" s="262"/>
      <c r="R309" s="262"/>
      <c r="S309" s="262"/>
      <c r="T309" s="262"/>
      <c r="U309" s="262"/>
      <c r="V309" s="262"/>
      <c r="W309" s="262"/>
      <c r="X309" s="262"/>
      <c r="Y309" s="262"/>
      <c r="Z309" s="262"/>
      <c r="AA309" s="262"/>
      <c r="AB309" s="262"/>
      <c r="AC309" s="262"/>
      <c r="AD309" s="262"/>
      <c r="AE309" s="262"/>
      <c r="AF309" s="355">
        <f>IFERROR(AN309,0)</f>
        <v>0</v>
      </c>
      <c r="AG309" s="361"/>
      <c r="AH309" s="371"/>
      <c r="AI309" s="382">
        <f>IFERROR(AO309,0)</f>
        <v>0</v>
      </c>
      <c r="AJ309" s="361"/>
      <c r="AK309" s="396"/>
      <c r="AN309" s="217" t="e">
        <f>ROUND(AG308/AF308,3)</f>
        <v>#DIV/0!</v>
      </c>
      <c r="AO309" s="220" t="e">
        <f>ROUND(AJ308/AI308,3)</f>
        <v>#DIV/0!</v>
      </c>
      <c r="AR309" s="223">
        <f>IFERROR(VLOOKUP(AR656,[1]DAY!$A$2:$E$744,6,0),0)</f>
        <v>0</v>
      </c>
    </row>
    <row r="310" spans="1:53" ht="27.75" customHeight="1">
      <c r="A310" s="15"/>
      <c r="B310" s="237" t="str">
        <f>$B$22</f>
        <v>作業員B</v>
      </c>
      <c r="C310" s="36" t="s">
        <v>49</v>
      </c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  <c r="AB310" s="57"/>
      <c r="AC310" s="57"/>
      <c r="AD310" s="57"/>
      <c r="AE310" s="57"/>
      <c r="AF310" s="147">
        <f>IF(COUNT(D310:AE310)=0,+(COUNTIF(D310:AE310,"作業"))+(COUNTIF(D310:AE310,"休日")),"")</f>
        <v>0</v>
      </c>
      <c r="AG310" s="166">
        <f>IF(+COUNT(D310:AE310)=0,(COUNTIF(D310:AE310,"休日")),"")</f>
        <v>0</v>
      </c>
      <c r="AH310" s="370">
        <f>IFERROR(IF(COUNTA(D310:AE310)=0,0,IF(COUNTA(D310:AE310)&lt;28,$G$359,IF(AN311&gt;0.284,$G$357,$G$358))),0)</f>
        <v>0</v>
      </c>
      <c r="AI310" s="381">
        <f>IF(COUNT(D311:AE311)=0,+(COUNTIF(D311:AE311,"作業"))+(COUNTIF(D311:AE311,"休日")),"")</f>
        <v>0</v>
      </c>
      <c r="AJ310" s="166">
        <f>IF(COUNT(D311:AE311)=0,(COUNTIF(D311:AE311,"休日")),"")</f>
        <v>0</v>
      </c>
      <c r="AK310" s="182">
        <f>IFERROR(IF(COUNTA(D311:AE311)=0,0,IF(COUNTA(D311:AE311)&lt;28,$G$359,IF(AO311&gt;0.284,$G$355,$G$356))),0)</f>
        <v>0</v>
      </c>
      <c r="AM310" s="6"/>
      <c r="AN310" s="218"/>
      <c r="AO310" s="218"/>
      <c r="AP310" s="6"/>
      <c r="AQ310" s="6"/>
      <c r="AR310" s="135">
        <f>IFERROR(VLOOKUP(AR652,[1]DAY!$A$2:$E$744,5,0),0)</f>
        <v>0</v>
      </c>
      <c r="AS310" s="6"/>
      <c r="AT310" s="6"/>
      <c r="AU310" s="6"/>
      <c r="AV310" s="6"/>
      <c r="AW310" s="6"/>
      <c r="AX310" s="6"/>
      <c r="AY310" s="6"/>
      <c r="AZ310" s="6"/>
      <c r="BA310" s="6"/>
    </row>
    <row r="311" spans="1:53" ht="27.75" customHeight="1">
      <c r="A311" s="15"/>
      <c r="B311" s="238"/>
      <c r="C311" s="248" t="s">
        <v>51</v>
      </c>
      <c r="D311" s="262"/>
      <c r="E311" s="262"/>
      <c r="F311" s="262"/>
      <c r="G311" s="262"/>
      <c r="H311" s="262"/>
      <c r="I311" s="262"/>
      <c r="J311" s="262"/>
      <c r="K311" s="262"/>
      <c r="L311" s="262"/>
      <c r="M311" s="262"/>
      <c r="N311" s="262"/>
      <c r="O311" s="262"/>
      <c r="P311" s="262"/>
      <c r="Q311" s="262"/>
      <c r="R311" s="262"/>
      <c r="S311" s="262"/>
      <c r="T311" s="262"/>
      <c r="U311" s="262"/>
      <c r="V311" s="262"/>
      <c r="W311" s="262"/>
      <c r="X311" s="262"/>
      <c r="Y311" s="262"/>
      <c r="Z311" s="262"/>
      <c r="AA311" s="262"/>
      <c r="AB311" s="262"/>
      <c r="AC311" s="262"/>
      <c r="AD311" s="262"/>
      <c r="AE311" s="262"/>
      <c r="AF311" s="355">
        <f>IFERROR(AN311,0)</f>
        <v>0</v>
      </c>
      <c r="AG311" s="361"/>
      <c r="AH311" s="371"/>
      <c r="AI311" s="382">
        <f>IFERROR(AO311,0)</f>
        <v>0</v>
      </c>
      <c r="AJ311" s="361"/>
      <c r="AK311" s="396"/>
      <c r="AN311" s="217" t="e">
        <f>ROUND(AG310/AF310,3)</f>
        <v>#DIV/0!</v>
      </c>
      <c r="AO311" s="220" t="e">
        <f>ROUND(AJ310/AI310,3)</f>
        <v>#DIV/0!</v>
      </c>
      <c r="AR311" s="223">
        <f>IFERROR(VLOOKUP(AR652,[1]DAY!$A$2:$E$744,6,0),0)</f>
        <v>0</v>
      </c>
    </row>
    <row r="312" spans="1:53" ht="27.75" customHeight="1">
      <c r="A312" s="15"/>
      <c r="B312" s="237" t="str">
        <f>$B$24</f>
        <v>作業員C</v>
      </c>
      <c r="C312" s="36" t="s">
        <v>49</v>
      </c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  <c r="AB312" s="57"/>
      <c r="AC312" s="57"/>
      <c r="AD312" s="57"/>
      <c r="AE312" s="57"/>
      <c r="AF312" s="147">
        <f>IF(COUNT(D312:AE312)=0,+(COUNTIF(D312:AE312,"作業"))+(COUNTIF(D312:AE312,"休日")),"")</f>
        <v>0</v>
      </c>
      <c r="AG312" s="166">
        <f>IF(+COUNT(D312:AE312)=0,(COUNTIF(D312:AE312,"休日")),"")</f>
        <v>0</v>
      </c>
      <c r="AH312" s="370">
        <f>IFERROR(IF(COUNTA(D312:AE312)=0,0,IF(COUNTA(D312:AE312)&lt;28,$G$359,IF(AN313&gt;0.284,$G$357,$G$358))),0)</f>
        <v>0</v>
      </c>
      <c r="AI312" s="381">
        <f>IF(COUNT(D313:AE313)=0,+(COUNTIF(D313:AE313,"作業"))+(COUNTIF(D313:AE313,"休日")),"")</f>
        <v>0</v>
      </c>
      <c r="AJ312" s="166">
        <f>IF(COUNT(D313:AE313)=0,(COUNTIF(D313:AE313,"休日")),"")</f>
        <v>0</v>
      </c>
      <c r="AK312" s="182">
        <f>IFERROR(IF(COUNTA(D313:AE313)=0,0,IF(COUNTA(D313:AE313)&lt;28,$G$359,IF(AO313&gt;0.284,$G$355,$G$356))),0)</f>
        <v>0</v>
      </c>
      <c r="AM312" s="6"/>
      <c r="AN312" s="218"/>
      <c r="AO312" s="218"/>
      <c r="AP312" s="6"/>
      <c r="AQ312" s="6"/>
      <c r="AR312" s="135">
        <f>IFERROR(VLOOKUP(AR654,[1]DAY!$A$2:$E$744,5,0),0)</f>
        <v>0</v>
      </c>
      <c r="AS312" s="6"/>
      <c r="AT312" s="6"/>
      <c r="AU312" s="6"/>
      <c r="AV312" s="6"/>
      <c r="AW312" s="6"/>
      <c r="AX312" s="6"/>
      <c r="AY312" s="6"/>
      <c r="AZ312" s="6"/>
      <c r="BA312" s="6"/>
    </row>
    <row r="313" spans="1:53" ht="27.75" customHeight="1">
      <c r="A313" s="15"/>
      <c r="B313" s="238"/>
      <c r="C313" s="248" t="s">
        <v>51</v>
      </c>
      <c r="D313" s="262"/>
      <c r="E313" s="262"/>
      <c r="F313" s="262"/>
      <c r="G313" s="262"/>
      <c r="H313" s="262"/>
      <c r="I313" s="262"/>
      <c r="J313" s="262"/>
      <c r="K313" s="262"/>
      <c r="L313" s="262"/>
      <c r="M313" s="262"/>
      <c r="N313" s="262"/>
      <c r="O313" s="262"/>
      <c r="P313" s="262"/>
      <c r="Q313" s="262"/>
      <c r="R313" s="262"/>
      <c r="S313" s="262"/>
      <c r="T313" s="262"/>
      <c r="U313" s="262"/>
      <c r="V313" s="262"/>
      <c r="W313" s="262"/>
      <c r="X313" s="262"/>
      <c r="Y313" s="262"/>
      <c r="Z313" s="262"/>
      <c r="AA313" s="262"/>
      <c r="AB313" s="262"/>
      <c r="AC313" s="262"/>
      <c r="AD313" s="262"/>
      <c r="AE313" s="262"/>
      <c r="AF313" s="355">
        <f>IFERROR(AN313,0)</f>
        <v>0</v>
      </c>
      <c r="AG313" s="361"/>
      <c r="AH313" s="371"/>
      <c r="AI313" s="382">
        <f>IFERROR(AO313,0)</f>
        <v>0</v>
      </c>
      <c r="AJ313" s="361"/>
      <c r="AK313" s="396"/>
      <c r="AN313" s="217" t="e">
        <f>ROUND(AG312/AF312,3)</f>
        <v>#DIV/0!</v>
      </c>
      <c r="AO313" s="220" t="e">
        <f>ROUND(AJ312/AI312,3)</f>
        <v>#DIV/0!</v>
      </c>
      <c r="AR313" s="223">
        <f>IFERROR(VLOOKUP(AR654,[1]DAY!$A$2:$E$744,6,0),0)</f>
        <v>0</v>
      </c>
    </row>
    <row r="314" spans="1:53" ht="27.75" customHeight="1">
      <c r="A314" s="15"/>
      <c r="B314" s="237" t="str">
        <f>$B$26</f>
        <v>作業員D</v>
      </c>
      <c r="C314" s="36" t="s">
        <v>49</v>
      </c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  <c r="AB314" s="57"/>
      <c r="AC314" s="57"/>
      <c r="AD314" s="57"/>
      <c r="AE314" s="57"/>
      <c r="AF314" s="147">
        <f>IF(COUNT(D314:AE314)=0,+(COUNTIF(D314:AE314,"作業"))+(COUNTIF(D314:AE314,"休日")),"")</f>
        <v>0</v>
      </c>
      <c r="AG314" s="166">
        <f>IF(+COUNT(D314:AE314)=0,(COUNTIF(D314:AE314,"休日")),"")</f>
        <v>0</v>
      </c>
      <c r="AH314" s="370">
        <f>IFERROR(IF(COUNTA(D314:AE314)=0,0,IF(COUNTA(D314:AE314)&lt;28,$G$359,IF(AN315&gt;0.284,$G$357,$G$358))),0)</f>
        <v>0</v>
      </c>
      <c r="AI314" s="381">
        <f>IF(COUNT(D315:AE315)=0,+(COUNTIF(D315:AE315,"作業"))+(COUNTIF(D315:AE315,"休日")),"")</f>
        <v>0</v>
      </c>
      <c r="AJ314" s="166">
        <f>IF(COUNT(D315:AE315)=0,(COUNTIF(D315:AE315,"休日")),"")</f>
        <v>0</v>
      </c>
      <c r="AK314" s="182">
        <f>IFERROR(IF(COUNTA(D315:AE315)=0,0,IF(COUNTA(D315:AE315)&lt;28,$G$359,IF(AO315&gt;0.284,$G$355,$G$356))),0)</f>
        <v>0</v>
      </c>
      <c r="AM314" s="6"/>
      <c r="AN314" s="218"/>
      <c r="AO314" s="218"/>
      <c r="AP314" s="6"/>
      <c r="AQ314" s="6"/>
      <c r="AR314" s="135">
        <f>IFERROR(VLOOKUP(AR656,[1]DAY!$A$2:$E$744,5,0),0)</f>
        <v>0</v>
      </c>
      <c r="AS314" s="6"/>
      <c r="AT314" s="6"/>
      <c r="AU314" s="6"/>
      <c r="AV314" s="6"/>
      <c r="AW314" s="6"/>
      <c r="AX314" s="6"/>
      <c r="AY314" s="6"/>
      <c r="AZ314" s="6"/>
      <c r="BA314" s="6"/>
    </row>
    <row r="315" spans="1:53" ht="27.75" customHeight="1">
      <c r="A315" s="15"/>
      <c r="B315" s="238"/>
      <c r="C315" s="248" t="s">
        <v>51</v>
      </c>
      <c r="D315" s="262"/>
      <c r="E315" s="262"/>
      <c r="F315" s="262"/>
      <c r="G315" s="262"/>
      <c r="H315" s="262"/>
      <c r="I315" s="262"/>
      <c r="J315" s="262"/>
      <c r="K315" s="262"/>
      <c r="L315" s="262"/>
      <c r="M315" s="262"/>
      <c r="N315" s="262"/>
      <c r="O315" s="262"/>
      <c r="P315" s="262"/>
      <c r="Q315" s="262"/>
      <c r="R315" s="262"/>
      <c r="S315" s="262"/>
      <c r="T315" s="262"/>
      <c r="U315" s="262"/>
      <c r="V315" s="262"/>
      <c r="W315" s="262"/>
      <c r="X315" s="262"/>
      <c r="Y315" s="262"/>
      <c r="Z315" s="262"/>
      <c r="AA315" s="262"/>
      <c r="AB315" s="262"/>
      <c r="AC315" s="262"/>
      <c r="AD315" s="262"/>
      <c r="AE315" s="262"/>
      <c r="AF315" s="355">
        <f>IFERROR(AN315,0)</f>
        <v>0</v>
      </c>
      <c r="AG315" s="361"/>
      <c r="AH315" s="371"/>
      <c r="AI315" s="382">
        <f>IFERROR(AO315,0)</f>
        <v>0</v>
      </c>
      <c r="AJ315" s="361"/>
      <c r="AK315" s="396"/>
      <c r="AN315" s="217" t="e">
        <f>ROUND(AG314/AF314,3)</f>
        <v>#DIV/0!</v>
      </c>
      <c r="AO315" s="220" t="e">
        <f>ROUND(AJ314/AI314,3)</f>
        <v>#DIV/0!</v>
      </c>
      <c r="AR315" s="223">
        <f>IFERROR(VLOOKUP(AR656,[1]DAY!$A$2:$E$744,6,0),0)</f>
        <v>0</v>
      </c>
    </row>
    <row r="316" spans="1:53" ht="27.75" customHeight="1">
      <c r="A316" s="15"/>
      <c r="B316" s="237" t="str">
        <f>$B$28</f>
        <v>作業員E</v>
      </c>
      <c r="C316" s="36" t="s">
        <v>49</v>
      </c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  <c r="AB316" s="57"/>
      <c r="AC316" s="57"/>
      <c r="AD316" s="57"/>
      <c r="AE316" s="57"/>
      <c r="AF316" s="147">
        <f>IF(COUNT(D316:AE316)=0,+(COUNTIF(D316:AE316,"作業"))+(COUNTIF(D316:AE316,"休日")),"")</f>
        <v>0</v>
      </c>
      <c r="AG316" s="166">
        <f>IF(+COUNT(D316:AE316)=0,(COUNTIF(D316:AE316,"休日")),"")</f>
        <v>0</v>
      </c>
      <c r="AH316" s="370">
        <f>IFERROR(IF(COUNTA(D316:AE316)=0,0,IF(COUNTA(D316:AE316)&lt;28,$G$359,IF(AN317&gt;0.284,$G$357,$G$358))),0)</f>
        <v>0</v>
      </c>
      <c r="AI316" s="381">
        <f>IF(COUNT(D317:AE317)=0,+(COUNTIF(D317:AE317,"作業"))+(COUNTIF(D317:AE317,"休日")),"")</f>
        <v>0</v>
      </c>
      <c r="AJ316" s="166">
        <f>IF(COUNT(D317:AE317)=0,(COUNTIF(D317:AE317,"休日")),"")</f>
        <v>0</v>
      </c>
      <c r="AK316" s="182">
        <f>IFERROR(IF(COUNTA(D317:AE317)=0,0,IF(COUNTA(D317:AE317)&lt;28,$G$359,IF(AO317&gt;0.284,$G$355,$G$356))),0)</f>
        <v>0</v>
      </c>
      <c r="AM316" s="6"/>
      <c r="AN316" s="218"/>
      <c r="AO316" s="218"/>
      <c r="AP316" s="6"/>
      <c r="AQ316" s="6"/>
      <c r="AR316" s="135">
        <f>IFERROR(VLOOKUP(AR658,[1]DAY!$A$2:$E$744,5,0),0)</f>
        <v>0</v>
      </c>
      <c r="AS316" s="6"/>
      <c r="AT316" s="6"/>
      <c r="AU316" s="6"/>
      <c r="AV316" s="6"/>
      <c r="AW316" s="6"/>
      <c r="AX316" s="6"/>
      <c r="AY316" s="6"/>
      <c r="AZ316" s="6"/>
      <c r="BA316" s="6"/>
    </row>
    <row r="317" spans="1:53" ht="27.75" customHeight="1">
      <c r="A317" s="15"/>
      <c r="B317" s="238"/>
      <c r="C317" s="248" t="s">
        <v>51</v>
      </c>
      <c r="D317" s="262"/>
      <c r="E317" s="262"/>
      <c r="F317" s="262"/>
      <c r="G317" s="262"/>
      <c r="H317" s="262"/>
      <c r="I317" s="262"/>
      <c r="J317" s="262"/>
      <c r="K317" s="262"/>
      <c r="L317" s="262"/>
      <c r="M317" s="262"/>
      <c r="N317" s="262"/>
      <c r="O317" s="262"/>
      <c r="P317" s="262"/>
      <c r="Q317" s="262"/>
      <c r="R317" s="262"/>
      <c r="S317" s="262"/>
      <c r="T317" s="262"/>
      <c r="U317" s="262"/>
      <c r="V317" s="262"/>
      <c r="W317" s="262"/>
      <c r="X317" s="262"/>
      <c r="Y317" s="262"/>
      <c r="Z317" s="262"/>
      <c r="AA317" s="262"/>
      <c r="AB317" s="262"/>
      <c r="AC317" s="262"/>
      <c r="AD317" s="262"/>
      <c r="AE317" s="262"/>
      <c r="AF317" s="355">
        <f>IFERROR(AN317,0)</f>
        <v>0</v>
      </c>
      <c r="AG317" s="361"/>
      <c r="AH317" s="371"/>
      <c r="AI317" s="382">
        <f>IFERROR(AO317,0)</f>
        <v>0</v>
      </c>
      <c r="AJ317" s="361"/>
      <c r="AK317" s="396"/>
      <c r="AN317" s="217" t="e">
        <f>ROUND(AG316/AF316,3)</f>
        <v>#DIV/0!</v>
      </c>
      <c r="AO317" s="220" t="e">
        <f>ROUND(AJ316/AI316,3)</f>
        <v>#DIV/0!</v>
      </c>
      <c r="AR317" s="223">
        <f>IFERROR(VLOOKUP(AR658,[1]DAY!$A$2:$E$744,6,0),0)</f>
        <v>0</v>
      </c>
    </row>
    <row r="318" spans="1:53" ht="27.75" customHeight="1">
      <c r="A318" s="15"/>
      <c r="B318" s="237" t="str">
        <f>$B$30</f>
        <v>作業員F</v>
      </c>
      <c r="C318" s="36" t="s">
        <v>49</v>
      </c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  <c r="AB318" s="57"/>
      <c r="AC318" s="57"/>
      <c r="AD318" s="57"/>
      <c r="AE318" s="57"/>
      <c r="AF318" s="147">
        <f>IF(COUNT(D318:AE318)=0,+(COUNTIF(D318:AE318,"作業"))+(COUNTIF(D318:AE318,"休日")),"")</f>
        <v>0</v>
      </c>
      <c r="AG318" s="166">
        <f>IF(+COUNT(D318:AE318)=0,(COUNTIF(D318:AE318,"休日")),"")</f>
        <v>0</v>
      </c>
      <c r="AH318" s="370">
        <f>IFERROR(IF(COUNTA(D318:AE318)=0,0,IF(COUNTA(D318:AE318)&lt;28,$G$359,IF(AN319&gt;0.284,$G$357,$G$358))),0)</f>
        <v>0</v>
      </c>
      <c r="AI318" s="381">
        <f>IF(COUNT(D319:AE319)=0,+(COUNTIF(D319:AE319,"作業"))+(COUNTIF(D319:AE319,"休日")),"")</f>
        <v>0</v>
      </c>
      <c r="AJ318" s="166">
        <f>IF(COUNT(D319:AE319)=0,(COUNTIF(D319:AE319,"休日")),"")</f>
        <v>0</v>
      </c>
      <c r="AK318" s="182">
        <f>IFERROR(IF(COUNTA(D319:AE319)=0,0,IF(COUNTA(D319:AE319)&lt;28,$G$359,IF(AO319&gt;0.284,$G$355,$G$356))),0)</f>
        <v>0</v>
      </c>
      <c r="AM318" s="6"/>
      <c r="AN318" s="218"/>
      <c r="AO318" s="218"/>
      <c r="AR318" s="135">
        <f>IFERROR(VLOOKUP(AR413,[1]DAY!$A$2:$E$744,5,0),0)</f>
        <v>0</v>
      </c>
    </row>
    <row r="319" spans="1:53" ht="27.75" customHeight="1">
      <c r="A319" s="16"/>
      <c r="B319" s="238"/>
      <c r="C319" s="37" t="s">
        <v>51</v>
      </c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  <c r="AD319" s="58"/>
      <c r="AE319" s="58"/>
      <c r="AF319" s="148">
        <f>IFERROR(AN319,0)</f>
        <v>0</v>
      </c>
      <c r="AG319" s="167"/>
      <c r="AH319" s="374"/>
      <c r="AI319" s="384">
        <f>IFERROR(AO319,0)</f>
        <v>0</v>
      </c>
      <c r="AJ319" s="167"/>
      <c r="AK319" s="183"/>
      <c r="AN319" s="217" t="e">
        <f>ROUND(AG318/AF318,3)</f>
        <v>#DIV/0!</v>
      </c>
      <c r="AO319" s="220" t="e">
        <f>ROUND(AJ318/AI318,3)</f>
        <v>#DIV/0!</v>
      </c>
      <c r="AR319" s="223">
        <f>IFERROR(VLOOKUP(AR413,[1]DAY!$A$2:$E$744,6,0),0)</f>
        <v>0</v>
      </c>
    </row>
    <row r="320" spans="1:53" ht="27.75" customHeight="1">
      <c r="A320" s="14" t="s">
        <v>39</v>
      </c>
      <c r="B320" s="233" t="s">
        <v>31</v>
      </c>
      <c r="C320" s="244"/>
      <c r="D320" s="53">
        <f>IFERROR(VLOOKUP(D388,[1]DAY!$A$2:$E$3000,2,0),0)</f>
        <v>9</v>
      </c>
      <c r="E320" s="53">
        <f>IFERROR(VLOOKUP(E388,[1]DAY!$A$2:$E$3000,2,0),0)</f>
        <v>9</v>
      </c>
      <c r="F320" s="53">
        <f>IFERROR(VLOOKUP(F388,[1]DAY!$A$2:$E$3000,2,0),0)</f>
        <v>9</v>
      </c>
      <c r="G320" s="53">
        <f>IFERROR(VLOOKUP(G388,[1]DAY!$A$2:$E$3000,2,0),0)</f>
        <v>9</v>
      </c>
      <c r="H320" s="53">
        <f>IFERROR(VLOOKUP(H388,[1]DAY!$A$2:$E$3000,2,0),0)</f>
        <v>9</v>
      </c>
      <c r="I320" s="53">
        <f>IFERROR(VLOOKUP(I388,[1]DAY!$A$2:$E$3000,2,0),0)</f>
        <v>9</v>
      </c>
      <c r="J320" s="53">
        <f>IFERROR(VLOOKUP(J388,[1]DAY!$A$2:$E$3000,2,0),0)</f>
        <v>9</v>
      </c>
      <c r="K320" s="53">
        <f>IFERROR(VLOOKUP(K388,[1]DAY!$A$2:$E$3000,2,0),0)</f>
        <v>9</v>
      </c>
      <c r="L320" s="53">
        <f>IFERROR(VLOOKUP(L388,[1]DAY!$A$2:$E$3000,2,0),0)</f>
        <v>9</v>
      </c>
      <c r="M320" s="53">
        <f>IFERROR(VLOOKUP(M388,[1]DAY!$A$2:$E$3000,2,0),0)</f>
        <v>9</v>
      </c>
      <c r="N320" s="53">
        <f>IFERROR(VLOOKUP(N388,[1]DAY!$A$2:$E$3000,2,0),0)</f>
        <v>9</v>
      </c>
      <c r="O320" s="53">
        <f>IFERROR(VLOOKUP(O388,[1]DAY!$A$2:$E$3000,2,0),0)</f>
        <v>9</v>
      </c>
      <c r="P320" s="53">
        <f>IFERROR(VLOOKUP(P388,[1]DAY!$A$2:$E$3000,2,0),0)</f>
        <v>9</v>
      </c>
      <c r="Q320" s="53">
        <f>IFERROR(VLOOKUP(Q388,[1]DAY!$A$2:$E$3000,2,0),0)</f>
        <v>9</v>
      </c>
      <c r="R320" s="53">
        <f>IFERROR(VLOOKUP(R388,[1]DAY!$A$2:$E$3000,2,0),0)</f>
        <v>9</v>
      </c>
      <c r="S320" s="53">
        <f>IFERROR(VLOOKUP(S388,[1]DAY!$A$2:$E$3000,2,0),0)</f>
        <v>9</v>
      </c>
      <c r="T320" s="53">
        <f>IFERROR(VLOOKUP(T388,[1]DAY!$A$2:$E$3000,2,0),0)</f>
        <v>10</v>
      </c>
      <c r="U320" s="53">
        <f>IFERROR(VLOOKUP(U388,[1]DAY!$A$2:$E$3000,2,0),0)</f>
        <v>10</v>
      </c>
      <c r="V320" s="53">
        <f>IFERROR(VLOOKUP(V388,[1]DAY!$A$2:$E$3000,2,0),0)</f>
        <v>10</v>
      </c>
      <c r="W320" s="53">
        <f>IFERROR(VLOOKUP(W388,[1]DAY!$A$2:$E$3000,2,0),0)</f>
        <v>10</v>
      </c>
      <c r="X320" s="53">
        <f>IFERROR(VLOOKUP(X388,[1]DAY!$A$2:$E$3000,2,0),0)</f>
        <v>10</v>
      </c>
      <c r="Y320" s="53">
        <f>IFERROR(VLOOKUP(Y388,[1]DAY!$A$2:$E$3000,2,0),0)</f>
        <v>10</v>
      </c>
      <c r="Z320" s="53">
        <f>IFERROR(VLOOKUP(Z388,[1]DAY!$A$2:$E$3000,2,0),0)</f>
        <v>10</v>
      </c>
      <c r="AA320" s="53">
        <f>IFERROR(VLOOKUP(AA388,[1]DAY!$A$2:$E$3000,2,0),0)</f>
        <v>10</v>
      </c>
      <c r="AB320" s="53">
        <f>IFERROR(VLOOKUP(AB388,[1]DAY!$A$2:$E$3000,2,0),0)</f>
        <v>10</v>
      </c>
      <c r="AC320" s="53">
        <f>IFERROR(VLOOKUP(AC388,[1]DAY!$A$2:$E$3000,2,0),0)</f>
        <v>10</v>
      </c>
      <c r="AD320" s="53">
        <f>IFERROR(VLOOKUP(AD388,[1]DAY!$A$2:$E$3000,2,0),0)</f>
        <v>10</v>
      </c>
      <c r="AE320" s="53">
        <f>IFERROR(VLOOKUP(AE388,[1]DAY!$A$2:$E$3000,2,0),0)</f>
        <v>10</v>
      </c>
      <c r="AF320" s="149" t="s">
        <v>68</v>
      </c>
      <c r="AG320" s="168" t="s">
        <v>77</v>
      </c>
      <c r="AH320" s="368" t="s">
        <v>79</v>
      </c>
      <c r="AI320" s="379" t="s">
        <v>68</v>
      </c>
      <c r="AJ320" s="164" t="s">
        <v>80</v>
      </c>
      <c r="AK320" s="180" t="s">
        <v>79</v>
      </c>
      <c r="AL320" s="6"/>
      <c r="AN320" s="218"/>
      <c r="AO320" s="218"/>
      <c r="AR320" s="224">
        <f>IFERROR(VLOOKUP(AR413,[1]DAY!$A$2:$E$744,7,0),0)</f>
        <v>0</v>
      </c>
    </row>
    <row r="321" spans="1:53" ht="27.75" customHeight="1">
      <c r="A321" s="15"/>
      <c r="B321" s="234" t="s">
        <v>45</v>
      </c>
      <c r="C321" s="245"/>
      <c r="D321" s="54">
        <f>IFERROR(VLOOKUP(D388,[1]DAY!$A$2:$E$3000,3,0),0)</f>
        <v>15</v>
      </c>
      <c r="E321" s="54">
        <f>IFERROR(VLOOKUP(E388,[1]DAY!$A$2:$E$3000,3,0),0)</f>
        <v>16</v>
      </c>
      <c r="F321" s="54">
        <f>IFERROR(VLOOKUP(F388,[1]DAY!$A$2:$E$3000,3,0),0)</f>
        <v>17</v>
      </c>
      <c r="G321" s="54">
        <f>IFERROR(VLOOKUP(G388,[1]DAY!$A$2:$E$3000,3,0),0)</f>
        <v>18</v>
      </c>
      <c r="H321" s="54">
        <f>IFERROR(VLOOKUP(H388,[1]DAY!$A$2:$E$3000,3,0),0)</f>
        <v>19</v>
      </c>
      <c r="I321" s="54">
        <f>IFERROR(VLOOKUP(I388,[1]DAY!$A$2:$E$3000,3,0),0)</f>
        <v>20</v>
      </c>
      <c r="J321" s="54">
        <f>IFERROR(VLOOKUP(J388,[1]DAY!$A$2:$E$3000,3,0),0)</f>
        <v>21</v>
      </c>
      <c r="K321" s="54">
        <f>IFERROR(VLOOKUP(K388,[1]DAY!$A$2:$E$3000,3,0),0)</f>
        <v>22</v>
      </c>
      <c r="L321" s="54">
        <f>IFERROR(VLOOKUP(L388,[1]DAY!$A$2:$E$3000,3,0),0)</f>
        <v>23</v>
      </c>
      <c r="M321" s="54">
        <f>IFERROR(VLOOKUP(M388,[1]DAY!$A$2:$E$3000,3,0),0)</f>
        <v>24</v>
      </c>
      <c r="N321" s="54">
        <f>IFERROR(VLOOKUP(N388,[1]DAY!$A$2:$E$3000,3,0),0)</f>
        <v>25</v>
      </c>
      <c r="O321" s="54">
        <f>IFERROR(VLOOKUP(O388,[1]DAY!$A$2:$E$3000,3,0),0)</f>
        <v>26</v>
      </c>
      <c r="P321" s="54">
        <f>IFERROR(VLOOKUP(P388,[1]DAY!$A$2:$E$3000,3,0),0)</f>
        <v>27</v>
      </c>
      <c r="Q321" s="54">
        <f>IFERROR(VLOOKUP(Q388,[1]DAY!$A$2:$E$3000,3,0),0)</f>
        <v>28</v>
      </c>
      <c r="R321" s="54">
        <f>IFERROR(VLOOKUP(R388,[1]DAY!$A$2:$E$3000,3,0),0)</f>
        <v>29</v>
      </c>
      <c r="S321" s="54">
        <f>IFERROR(VLOOKUP(S388,[1]DAY!$A$2:$E$3000,3,0),0)</f>
        <v>30</v>
      </c>
      <c r="T321" s="54">
        <f>IFERROR(VLOOKUP(T388,[1]DAY!$A$2:$E$3000,3,0),0)</f>
        <v>1</v>
      </c>
      <c r="U321" s="54">
        <f>IFERROR(VLOOKUP(U388,[1]DAY!$A$2:$E$3000,3,0),0)</f>
        <v>2</v>
      </c>
      <c r="V321" s="54">
        <f>IFERROR(VLOOKUP(V388,[1]DAY!$A$2:$E$3000,3,0),0)</f>
        <v>3</v>
      </c>
      <c r="W321" s="54">
        <f>IFERROR(VLOOKUP(W388,[1]DAY!$A$2:$E$3000,3,0),0)</f>
        <v>4</v>
      </c>
      <c r="X321" s="54">
        <f>IFERROR(VLOOKUP(X388,[1]DAY!$A$2:$E$3000,3,0),0)</f>
        <v>5</v>
      </c>
      <c r="Y321" s="54">
        <f>IFERROR(VLOOKUP(Y388,[1]DAY!$A$2:$E$3000,3,0),0)</f>
        <v>6</v>
      </c>
      <c r="Z321" s="54">
        <f>IFERROR(VLOOKUP(Z388,[1]DAY!$A$2:$E$3000,3,0),0)</f>
        <v>7</v>
      </c>
      <c r="AA321" s="54">
        <f>IFERROR(VLOOKUP(AA388,[1]DAY!$A$2:$E$3000,3,0),0)</f>
        <v>8</v>
      </c>
      <c r="AB321" s="54">
        <f>IFERROR(VLOOKUP(AB388,[1]DAY!$A$2:$E$3000,3,0),0)</f>
        <v>9</v>
      </c>
      <c r="AC321" s="54">
        <f>IFERROR(VLOOKUP(AC388,[1]DAY!$A$2:$E$3000,3,0),0)</f>
        <v>10</v>
      </c>
      <c r="AD321" s="54">
        <f>IFERROR(VLOOKUP(AD388,[1]DAY!$A$2:$E$3000,3,0),0)</f>
        <v>11</v>
      </c>
      <c r="AE321" s="134">
        <f>IFERROR(VLOOKUP(AE388,[1]DAY!$A$2:$E$3000,3,0),0)</f>
        <v>12</v>
      </c>
      <c r="AF321" s="146"/>
      <c r="AG321" s="165"/>
      <c r="AH321" s="368"/>
      <c r="AI321" s="380"/>
      <c r="AJ321" s="165"/>
      <c r="AK321" s="180"/>
      <c r="AN321" s="218"/>
      <c r="AO321" s="218"/>
      <c r="AR321" s="30">
        <f>IFERROR(VLOOKUP(AR419,[1]DAY!$A$2:$E$744,2,0),0)</f>
        <v>0</v>
      </c>
    </row>
    <row r="322" spans="1:53" ht="27.75" customHeight="1">
      <c r="A322" s="15"/>
      <c r="B322" s="235" t="s">
        <v>46</v>
      </c>
      <c r="C322" s="246"/>
      <c r="D322" s="55" t="str">
        <f>IFERROR(VLOOKUP(D388,[1]DAY!$A$2:$E$3000,4,0),0)</f>
        <v>月</v>
      </c>
      <c r="E322" s="55" t="str">
        <f>IFERROR(VLOOKUP(E388,[1]DAY!$A$2:$E$3000,4,0),0)</f>
        <v>火</v>
      </c>
      <c r="F322" s="55" t="str">
        <f>IFERROR(VLOOKUP(F388,[1]DAY!$A$2:$E$3000,4,0),0)</f>
        <v>水</v>
      </c>
      <c r="G322" s="55" t="str">
        <f>IFERROR(VLOOKUP(G388,[1]DAY!$A$2:$E$3000,4,0),0)</f>
        <v>木</v>
      </c>
      <c r="H322" s="55" t="str">
        <f>IFERROR(VLOOKUP(H388,[1]DAY!$A$2:$E$3000,4,0),0)</f>
        <v>金</v>
      </c>
      <c r="I322" s="55" t="str">
        <f>IFERROR(VLOOKUP(I388,[1]DAY!$A$2:$E$3000,4,0),0)</f>
        <v>土</v>
      </c>
      <c r="J322" s="55" t="str">
        <f>IFERROR(VLOOKUP(J388,[1]DAY!$A$2:$E$3000,4,0),0)</f>
        <v>日</v>
      </c>
      <c r="K322" s="55" t="str">
        <f>IFERROR(VLOOKUP(K388,[1]DAY!$A$2:$E$3000,4,0),0)</f>
        <v>月</v>
      </c>
      <c r="L322" s="55" t="str">
        <f>IFERROR(VLOOKUP(L388,[1]DAY!$A$2:$E$3000,4,0),0)</f>
        <v>火</v>
      </c>
      <c r="M322" s="55" t="str">
        <f>IFERROR(VLOOKUP(M388,[1]DAY!$A$2:$E$3000,4,0),0)</f>
        <v>水</v>
      </c>
      <c r="N322" s="55" t="str">
        <f>IFERROR(VLOOKUP(N388,[1]DAY!$A$2:$E$3000,4,0),0)</f>
        <v>木</v>
      </c>
      <c r="O322" s="55" t="str">
        <f>IFERROR(VLOOKUP(O388,[1]DAY!$A$2:$E$3000,4,0),0)</f>
        <v>金</v>
      </c>
      <c r="P322" s="55" t="str">
        <f>IFERROR(VLOOKUP(P388,[1]DAY!$A$2:$E$3000,4,0),0)</f>
        <v>土</v>
      </c>
      <c r="Q322" s="55" t="str">
        <f>IFERROR(VLOOKUP(Q388,[1]DAY!$A$2:$E$3000,4,0),0)</f>
        <v>日</v>
      </c>
      <c r="R322" s="55" t="str">
        <f>IFERROR(VLOOKUP(R388,[1]DAY!$A$2:$E$3000,4,0),0)</f>
        <v>月</v>
      </c>
      <c r="S322" s="55" t="str">
        <f>IFERROR(VLOOKUP(S388,[1]DAY!$A$2:$E$3000,4,0),0)</f>
        <v>火</v>
      </c>
      <c r="T322" s="55" t="str">
        <f>IFERROR(VLOOKUP(T388,[1]DAY!$A$2:$E$3000,4,0),0)</f>
        <v>水</v>
      </c>
      <c r="U322" s="55" t="str">
        <f>IFERROR(VLOOKUP(U388,[1]DAY!$A$2:$E$3000,4,0),0)</f>
        <v>木</v>
      </c>
      <c r="V322" s="55" t="str">
        <f>IFERROR(VLOOKUP(V388,[1]DAY!$A$2:$E$3000,4,0),0)</f>
        <v>金</v>
      </c>
      <c r="W322" s="55" t="str">
        <f>IFERROR(VLOOKUP(W388,[1]DAY!$A$2:$E$3000,4,0),0)</f>
        <v>土</v>
      </c>
      <c r="X322" s="55" t="str">
        <f>IFERROR(VLOOKUP(X388,[1]DAY!$A$2:$E$3000,4,0),0)</f>
        <v>日</v>
      </c>
      <c r="Y322" s="55" t="str">
        <f>IFERROR(VLOOKUP(Y388,[1]DAY!$A$2:$E$3000,4,0),0)</f>
        <v>月</v>
      </c>
      <c r="Z322" s="55" t="str">
        <f>IFERROR(VLOOKUP(Z388,[1]DAY!$A$2:$E$3000,4,0),0)</f>
        <v>火</v>
      </c>
      <c r="AA322" s="55" t="str">
        <f>IFERROR(VLOOKUP(AA388,[1]DAY!$A$2:$E$3000,4,0),0)</f>
        <v>水</v>
      </c>
      <c r="AB322" s="55" t="str">
        <f>IFERROR(VLOOKUP(AB388,[1]DAY!$A$2:$E$3000,4,0),0)</f>
        <v>木</v>
      </c>
      <c r="AC322" s="55" t="str">
        <f>IFERROR(VLOOKUP(AC388,[1]DAY!$A$2:$E$3000,4,0),0)</f>
        <v>金</v>
      </c>
      <c r="AD322" s="55" t="str">
        <f>IFERROR(VLOOKUP(AD388,[1]DAY!$A$2:$E$3000,4,0),0)</f>
        <v>土</v>
      </c>
      <c r="AE322" s="55" t="str">
        <f>IFERROR(VLOOKUP(AE388,[1]DAY!$A$2:$E$3000,4,0),0)</f>
        <v>日</v>
      </c>
      <c r="AF322" s="146"/>
      <c r="AG322" s="165"/>
      <c r="AH322" s="368"/>
      <c r="AI322" s="380"/>
      <c r="AJ322" s="165"/>
      <c r="AK322" s="180"/>
      <c r="AN322" s="218"/>
      <c r="AO322" s="218"/>
      <c r="AR322" s="60">
        <f>IFERROR(VLOOKUP(AR419,[1]DAY!$A$2:$E$744,3,0),0)</f>
        <v>0</v>
      </c>
    </row>
    <row r="323" spans="1:53" ht="86.25" customHeight="1">
      <c r="A323" s="15"/>
      <c r="B323" s="236" t="s">
        <v>47</v>
      </c>
      <c r="C323" s="247"/>
      <c r="D323" s="56" t="str">
        <f>IFERROR(VLOOKUP(D388,[1]DAY!$A$2:$E$3000,5,0),0)</f>
        <v>敬老の日</v>
      </c>
      <c r="E323" s="56" t="str">
        <f>IFERROR(VLOOKUP(E388,[1]DAY!$A$2:$E$3000,5,0),0)</f>
        <v/>
      </c>
      <c r="F323" s="56" t="str">
        <f>IFERROR(VLOOKUP(F388,[1]DAY!$A$2:$E$3000,5,0),0)</f>
        <v/>
      </c>
      <c r="G323" s="56" t="str">
        <f>IFERROR(VLOOKUP(G388,[1]DAY!$A$2:$E$3000,5,0),0)</f>
        <v/>
      </c>
      <c r="H323" s="56" t="str">
        <f>IFERROR(VLOOKUP(H388,[1]DAY!$A$2:$E$3000,5,0),0)</f>
        <v/>
      </c>
      <c r="I323" s="56" t="str">
        <f>IFERROR(VLOOKUP(I388,[1]DAY!$A$2:$E$3000,5,0),0)</f>
        <v/>
      </c>
      <c r="J323" s="56" t="str">
        <f>IFERROR(VLOOKUP(J388,[1]DAY!$A$2:$E$3000,5,0),0)</f>
        <v/>
      </c>
      <c r="K323" s="56" t="str">
        <f>IFERROR(VLOOKUP(K388,[1]DAY!$A$2:$E$3000,5,0),0)</f>
        <v/>
      </c>
      <c r="L323" s="56" t="str">
        <f>IFERROR(VLOOKUP(L388,[1]DAY!$A$2:$E$3000,5,0),0)</f>
        <v>秋分の日</v>
      </c>
      <c r="M323" s="56" t="str">
        <f>IFERROR(VLOOKUP(M388,[1]DAY!$A$2:$E$3000,5,0),0)</f>
        <v/>
      </c>
      <c r="N323" s="56" t="str">
        <f>IFERROR(VLOOKUP(N388,[1]DAY!$A$2:$E$3000,5,0),0)</f>
        <v/>
      </c>
      <c r="O323" s="56" t="str">
        <f>IFERROR(VLOOKUP(O388,[1]DAY!$A$2:$E$3000,5,0),0)</f>
        <v/>
      </c>
      <c r="P323" s="56" t="str">
        <f>IFERROR(VLOOKUP(P388,[1]DAY!$A$2:$E$3000,5,0),0)</f>
        <v/>
      </c>
      <c r="Q323" s="56" t="str">
        <f>IFERROR(VLOOKUP(Q388,[1]DAY!$A$2:$E$3000,5,0),0)</f>
        <v/>
      </c>
      <c r="R323" s="56" t="str">
        <f>IFERROR(VLOOKUP(R388,[1]DAY!$A$2:$E$3000,5,0),0)</f>
        <v/>
      </c>
      <c r="S323" s="56" t="str">
        <f>IFERROR(VLOOKUP(S388,[1]DAY!$A$2:$E$3000,5,0),0)</f>
        <v/>
      </c>
      <c r="T323" s="56" t="str">
        <f>IFERROR(VLOOKUP(T388,[1]DAY!$A$2:$E$3000,5,0),0)</f>
        <v/>
      </c>
      <c r="U323" s="56" t="str">
        <f>IFERROR(VLOOKUP(U388,[1]DAY!$A$2:$E$3000,5,0),0)</f>
        <v/>
      </c>
      <c r="V323" s="56" t="str">
        <f>IFERROR(VLOOKUP(V388,[1]DAY!$A$2:$E$3000,5,0),0)</f>
        <v/>
      </c>
      <c r="W323" s="56" t="str">
        <f>IFERROR(VLOOKUP(W388,[1]DAY!$A$2:$E$3000,5,0),0)</f>
        <v/>
      </c>
      <c r="X323" s="56" t="str">
        <f>IFERROR(VLOOKUP(X388,[1]DAY!$A$2:$E$3000,5,0),0)</f>
        <v/>
      </c>
      <c r="Y323" s="56" t="str">
        <f>IFERROR(VLOOKUP(Y388,[1]DAY!$A$2:$E$3000,5,0),0)</f>
        <v/>
      </c>
      <c r="Z323" s="56" t="str">
        <f>IFERROR(VLOOKUP(Z388,[1]DAY!$A$2:$E$3000,5,0),0)</f>
        <v/>
      </c>
      <c r="AA323" s="56" t="str">
        <f>IFERROR(VLOOKUP(AA388,[1]DAY!$A$2:$E$3000,5,0),0)</f>
        <v/>
      </c>
      <c r="AB323" s="56" t="str">
        <f>IFERROR(VLOOKUP(AB388,[1]DAY!$A$2:$E$3000,5,0),0)</f>
        <v/>
      </c>
      <c r="AC323" s="56" t="str">
        <f>IFERROR(VLOOKUP(AC388,[1]DAY!$A$2:$E$3000,5,0),0)</f>
        <v/>
      </c>
      <c r="AD323" s="56" t="str">
        <f>IFERROR(VLOOKUP(AD388,[1]DAY!$A$2:$E$3000,5,0),0)</f>
        <v/>
      </c>
      <c r="AE323" s="56" t="str">
        <f>IFERROR(VLOOKUP(AE388,[1]DAY!$A$2:$E$3000,5,0),0)</f>
        <v/>
      </c>
      <c r="AF323" s="146"/>
      <c r="AG323" s="165"/>
      <c r="AH323" s="369"/>
      <c r="AI323" s="380"/>
      <c r="AJ323" s="165"/>
      <c r="AK323" s="181"/>
      <c r="AN323" s="214"/>
      <c r="AO323" s="214"/>
      <c r="AR323" s="60">
        <f>IFERROR(VLOOKUP(AR419,[1]DAY!$A$2:$E$744,4,0),0)</f>
        <v>0</v>
      </c>
    </row>
    <row r="324" spans="1:53" ht="27.75" customHeight="1">
      <c r="A324" s="15"/>
      <c r="B324" s="237" t="str">
        <f>$B$20</f>
        <v>作業員A</v>
      </c>
      <c r="C324" s="36" t="s">
        <v>49</v>
      </c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  <c r="AC324" s="57"/>
      <c r="AD324" s="57"/>
      <c r="AE324" s="57"/>
      <c r="AF324" s="147">
        <f>IF(COUNT(D324:AE324)=0,+(COUNTIF(D324:AE324,"作業"))+(COUNTIF(D324:AE324,"休日")),"")</f>
        <v>0</v>
      </c>
      <c r="AG324" s="166">
        <f>IF(+COUNT(D324:AE324)=0,(COUNTIF(D324:AE324,"休日")),"")</f>
        <v>0</v>
      </c>
      <c r="AH324" s="370">
        <f>IFERROR(IF(COUNTA(D324:AE324)=0,0,IF(COUNTA(D324:AE324)&lt;28,$G$359,IF(AN325&gt;0.284,$G$357,$G$358))),0)</f>
        <v>0</v>
      </c>
      <c r="AI324" s="381">
        <f>IF(COUNT(D325:AE325)=0,+(COUNTIF(D325:AE325,"作業"))+(COUNTIF(D325:AE325,"休日")),"")</f>
        <v>0</v>
      </c>
      <c r="AJ324" s="166">
        <f>IF(COUNT(D325:AE325)=0,(COUNTIF(D325:AE325,"休日")),"")</f>
        <v>0</v>
      </c>
      <c r="AK324" s="182">
        <f>IFERROR(IF(COUNTA(D325:AE325)=0,0,IF(COUNTA(D325:AE325)&lt;28,$G$359,IF(AO325&gt;0.284,$G$355,$G$356))),0)</f>
        <v>0</v>
      </c>
      <c r="AM324" s="6"/>
      <c r="AN324" s="218"/>
      <c r="AO324" s="218"/>
      <c r="AP324" s="6"/>
      <c r="AQ324" s="6"/>
      <c r="AR324" s="135">
        <f>IFERROR(VLOOKUP(AR672,[1]DAY!$A$2:$E$744,5,0),0)</f>
        <v>0</v>
      </c>
      <c r="AS324" s="6"/>
      <c r="AT324" s="6"/>
      <c r="AU324" s="6"/>
      <c r="AV324" s="6"/>
      <c r="AW324" s="6"/>
      <c r="AX324" s="6"/>
      <c r="AY324" s="6"/>
      <c r="AZ324" s="6"/>
      <c r="BA324" s="6"/>
    </row>
    <row r="325" spans="1:53" ht="27.75" customHeight="1">
      <c r="A325" s="15"/>
      <c r="B325" s="238"/>
      <c r="C325" s="248" t="s">
        <v>51</v>
      </c>
      <c r="D325" s="262"/>
      <c r="E325" s="262"/>
      <c r="F325" s="262"/>
      <c r="G325" s="262"/>
      <c r="H325" s="262"/>
      <c r="I325" s="262"/>
      <c r="J325" s="262"/>
      <c r="K325" s="262"/>
      <c r="L325" s="262"/>
      <c r="M325" s="262"/>
      <c r="N325" s="262"/>
      <c r="O325" s="262"/>
      <c r="P325" s="262"/>
      <c r="Q325" s="262"/>
      <c r="R325" s="262"/>
      <c r="S325" s="262"/>
      <c r="T325" s="262"/>
      <c r="U325" s="262"/>
      <c r="V325" s="262"/>
      <c r="W325" s="262"/>
      <c r="X325" s="262"/>
      <c r="Y325" s="262"/>
      <c r="Z325" s="262"/>
      <c r="AA325" s="262"/>
      <c r="AB325" s="262"/>
      <c r="AC325" s="262"/>
      <c r="AD325" s="262"/>
      <c r="AE325" s="262"/>
      <c r="AF325" s="355">
        <f>IFERROR(AN325,0)</f>
        <v>0</v>
      </c>
      <c r="AG325" s="361"/>
      <c r="AH325" s="371"/>
      <c r="AI325" s="382">
        <f>IFERROR(AO325,0)</f>
        <v>0</v>
      </c>
      <c r="AJ325" s="361"/>
      <c r="AK325" s="396"/>
      <c r="AN325" s="217" t="e">
        <f>ROUND(AG324/AF324,3)</f>
        <v>#DIV/0!</v>
      </c>
      <c r="AO325" s="220" t="e">
        <f>ROUND(AJ324/AI324,3)</f>
        <v>#DIV/0!</v>
      </c>
      <c r="AR325" s="223">
        <f>IFERROR(VLOOKUP(AR672,[1]DAY!$A$2:$E$744,6,0),0)</f>
        <v>0</v>
      </c>
    </row>
    <row r="326" spans="1:53" ht="27.75" customHeight="1">
      <c r="A326" s="15"/>
      <c r="B326" s="237" t="str">
        <f>$B$22</f>
        <v>作業員B</v>
      </c>
      <c r="C326" s="36" t="s">
        <v>49</v>
      </c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  <c r="AB326" s="57"/>
      <c r="AC326" s="57"/>
      <c r="AD326" s="57"/>
      <c r="AE326" s="57"/>
      <c r="AF326" s="147">
        <f>IF(COUNT(D326:AE326)=0,+(COUNTIF(D326:AE326,"作業"))+(COUNTIF(D326:AE326,"休日")),"")</f>
        <v>0</v>
      </c>
      <c r="AG326" s="166">
        <f>IF(+COUNT(D326:AE326)=0,(COUNTIF(D326:AE326,"休日")),"")</f>
        <v>0</v>
      </c>
      <c r="AH326" s="370">
        <f>IFERROR(IF(COUNTA(D326:AE326)=0,0,IF(COUNTA(D326:AE326)&lt;28,$G$359,IF(AN327&gt;0.284,$G$357,$G$358))),0)</f>
        <v>0</v>
      </c>
      <c r="AI326" s="381">
        <f>IF(COUNT(D327:AE327)=0,+(COUNTIF(D327:AE327,"作業"))+(COUNTIF(D327:AE327,"休日")),"")</f>
        <v>0</v>
      </c>
      <c r="AJ326" s="166">
        <f>IF(COUNT(D327:AE327)=0,(COUNTIF(D327:AE327,"休日")),"")</f>
        <v>0</v>
      </c>
      <c r="AK326" s="182">
        <f>IFERROR(IF(COUNTA(D327:AE327)=0,0,IF(COUNTA(D327:AE327)&lt;28,$G$359,IF(AO327&gt;0.284,$G$355,$G$356))),0)</f>
        <v>0</v>
      </c>
      <c r="AM326" s="6"/>
      <c r="AN326" s="218"/>
      <c r="AO326" s="218"/>
      <c r="AP326" s="6"/>
      <c r="AQ326" s="6"/>
      <c r="AR326" s="135">
        <f>IFERROR(VLOOKUP(AR668,[1]DAY!$A$2:$E$744,5,0),0)</f>
        <v>0</v>
      </c>
      <c r="AS326" s="6"/>
      <c r="AT326" s="6"/>
      <c r="AU326" s="6"/>
      <c r="AV326" s="6"/>
      <c r="AW326" s="6"/>
      <c r="AX326" s="6"/>
      <c r="AY326" s="6"/>
      <c r="AZ326" s="6"/>
      <c r="BA326" s="6"/>
    </row>
    <row r="327" spans="1:53" ht="27.75" customHeight="1">
      <c r="A327" s="15"/>
      <c r="B327" s="238"/>
      <c r="C327" s="248" t="s">
        <v>51</v>
      </c>
      <c r="D327" s="262"/>
      <c r="E327" s="262"/>
      <c r="F327" s="262"/>
      <c r="G327" s="262"/>
      <c r="H327" s="262"/>
      <c r="I327" s="262"/>
      <c r="J327" s="262"/>
      <c r="K327" s="262"/>
      <c r="L327" s="262"/>
      <c r="M327" s="262"/>
      <c r="N327" s="262"/>
      <c r="O327" s="262"/>
      <c r="P327" s="262"/>
      <c r="Q327" s="262"/>
      <c r="R327" s="262"/>
      <c r="S327" s="262"/>
      <c r="T327" s="262"/>
      <c r="U327" s="262"/>
      <c r="V327" s="262"/>
      <c r="W327" s="262"/>
      <c r="X327" s="262"/>
      <c r="Y327" s="262"/>
      <c r="Z327" s="262"/>
      <c r="AA327" s="262"/>
      <c r="AB327" s="262"/>
      <c r="AC327" s="262"/>
      <c r="AD327" s="262"/>
      <c r="AE327" s="262"/>
      <c r="AF327" s="355">
        <f>IFERROR(AN327,0)</f>
        <v>0</v>
      </c>
      <c r="AG327" s="361"/>
      <c r="AH327" s="371"/>
      <c r="AI327" s="382">
        <f>IFERROR(AO327,0)</f>
        <v>0</v>
      </c>
      <c r="AJ327" s="361"/>
      <c r="AK327" s="396"/>
      <c r="AN327" s="217" t="e">
        <f>ROUND(AG326/AF326,3)</f>
        <v>#DIV/0!</v>
      </c>
      <c r="AO327" s="220" t="e">
        <f>ROUND(AJ326/AI326,3)</f>
        <v>#DIV/0!</v>
      </c>
      <c r="AR327" s="223">
        <f>IFERROR(VLOOKUP(AR668,[1]DAY!$A$2:$E$744,6,0),0)</f>
        <v>0</v>
      </c>
    </row>
    <row r="328" spans="1:53" ht="27.75" customHeight="1">
      <c r="A328" s="15"/>
      <c r="B328" s="237" t="str">
        <f>$B$24</f>
        <v>作業員C</v>
      </c>
      <c r="C328" s="36" t="s">
        <v>49</v>
      </c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  <c r="AB328" s="57"/>
      <c r="AC328" s="57"/>
      <c r="AD328" s="57"/>
      <c r="AE328" s="57"/>
      <c r="AF328" s="147">
        <f>IF(COUNT(D328:AE328)=0,+(COUNTIF(D328:AE328,"作業"))+(COUNTIF(D328:AE328,"休日")),"")</f>
        <v>0</v>
      </c>
      <c r="AG328" s="166">
        <f>IF(+COUNT(D328:AE328)=0,(COUNTIF(D328:AE328,"休日")),"")</f>
        <v>0</v>
      </c>
      <c r="AH328" s="370">
        <f>IFERROR(IF(COUNTA(D328:AE328)=0,0,IF(COUNTA(D328:AE328)&lt;28,$G$359,IF(AN329&gt;0.284,$G$357,$G$358))),0)</f>
        <v>0</v>
      </c>
      <c r="AI328" s="381">
        <f>IF(COUNT(D329:AE329)=0,+(COUNTIF(D329:AE329,"作業"))+(COUNTIF(D329:AE329,"休日")),"")</f>
        <v>0</v>
      </c>
      <c r="AJ328" s="166">
        <f>IF(COUNT(D329:AE329)=0,(COUNTIF(D329:AE329,"休日")),"")</f>
        <v>0</v>
      </c>
      <c r="AK328" s="182">
        <f>IFERROR(IF(COUNTA(D329:AE329)=0,0,IF(COUNTA(D329:AE329)&lt;28,$G$359,IF(AO329&gt;0.284,$G$355,$G$356))),0)</f>
        <v>0</v>
      </c>
      <c r="AM328" s="6"/>
      <c r="AN328" s="218"/>
      <c r="AO328" s="218"/>
      <c r="AP328" s="6"/>
      <c r="AQ328" s="6"/>
      <c r="AR328" s="135">
        <f>IFERROR(VLOOKUP(AR670,[1]DAY!$A$2:$E$744,5,0),0)</f>
        <v>0</v>
      </c>
      <c r="AS328" s="6"/>
      <c r="AT328" s="6"/>
      <c r="AU328" s="6"/>
      <c r="AV328" s="6"/>
      <c r="AW328" s="6"/>
      <c r="AX328" s="6"/>
      <c r="AY328" s="6"/>
      <c r="AZ328" s="6"/>
      <c r="BA328" s="6"/>
    </row>
    <row r="329" spans="1:53" ht="27.75" customHeight="1">
      <c r="A329" s="15"/>
      <c r="B329" s="238"/>
      <c r="C329" s="248" t="s">
        <v>51</v>
      </c>
      <c r="D329" s="262"/>
      <c r="E329" s="262"/>
      <c r="F329" s="262"/>
      <c r="G329" s="262"/>
      <c r="H329" s="262"/>
      <c r="I329" s="262"/>
      <c r="J329" s="262"/>
      <c r="K329" s="262"/>
      <c r="L329" s="262"/>
      <c r="M329" s="262"/>
      <c r="N329" s="262"/>
      <c r="O329" s="262"/>
      <c r="P329" s="262"/>
      <c r="Q329" s="262"/>
      <c r="R329" s="262"/>
      <c r="S329" s="262"/>
      <c r="T329" s="262"/>
      <c r="U329" s="262"/>
      <c r="V329" s="262"/>
      <c r="W329" s="262"/>
      <c r="X329" s="262"/>
      <c r="Y329" s="262"/>
      <c r="Z329" s="262"/>
      <c r="AA329" s="262"/>
      <c r="AB329" s="262"/>
      <c r="AC329" s="262"/>
      <c r="AD329" s="262"/>
      <c r="AE329" s="262"/>
      <c r="AF329" s="355">
        <f>IFERROR(AN329,0)</f>
        <v>0</v>
      </c>
      <c r="AG329" s="361"/>
      <c r="AH329" s="371"/>
      <c r="AI329" s="382">
        <f>IFERROR(AO329,0)</f>
        <v>0</v>
      </c>
      <c r="AJ329" s="361"/>
      <c r="AK329" s="396"/>
      <c r="AN329" s="217" t="e">
        <f>ROUND(AG328/AF328,3)</f>
        <v>#DIV/0!</v>
      </c>
      <c r="AO329" s="220" t="e">
        <f>ROUND(AJ328/AI328,3)</f>
        <v>#DIV/0!</v>
      </c>
      <c r="AR329" s="223">
        <f>IFERROR(VLOOKUP(AR670,[1]DAY!$A$2:$E$744,6,0),0)</f>
        <v>0</v>
      </c>
    </row>
    <row r="330" spans="1:53" ht="27.75" customHeight="1">
      <c r="A330" s="15"/>
      <c r="B330" s="237" t="str">
        <f>$B$26</f>
        <v>作業員D</v>
      </c>
      <c r="C330" s="36" t="s">
        <v>49</v>
      </c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  <c r="AB330" s="57"/>
      <c r="AC330" s="57"/>
      <c r="AD330" s="57"/>
      <c r="AE330" s="57"/>
      <c r="AF330" s="147">
        <f>IF(COUNT(D330:AE330)=0,+(COUNTIF(D330:AE330,"作業"))+(COUNTIF(D330:AE330,"休日")),"")</f>
        <v>0</v>
      </c>
      <c r="AG330" s="166">
        <f>IF(+COUNT(D330:AE330)=0,(COUNTIF(D330:AE330,"休日")),"")</f>
        <v>0</v>
      </c>
      <c r="AH330" s="370">
        <f>IFERROR(IF(COUNTA(D330:AE330)=0,0,IF(COUNTA(D330:AE330)&lt;28,$G$359,IF(AN331&gt;0.284,$G$357,$G$358))),0)</f>
        <v>0</v>
      </c>
      <c r="AI330" s="381">
        <f>IF(COUNT(D331:AE331)=0,+(COUNTIF(D331:AE331,"作業"))+(COUNTIF(D331:AE331,"休日")),"")</f>
        <v>0</v>
      </c>
      <c r="AJ330" s="166">
        <f>IF(COUNT(D331:AE331)=0,(COUNTIF(D331:AE331,"休日")),"")</f>
        <v>0</v>
      </c>
      <c r="AK330" s="182">
        <f>IFERROR(IF(COUNTA(D331:AE331)=0,0,IF(COUNTA(D331:AE331)&lt;28,$G$359,IF(AO331&gt;0.284,$G$355,$G$356))),0)</f>
        <v>0</v>
      </c>
      <c r="AM330" s="6"/>
      <c r="AN330" s="218"/>
      <c r="AO330" s="218"/>
      <c r="AP330" s="6"/>
      <c r="AQ330" s="6"/>
      <c r="AR330" s="135">
        <f>IFERROR(VLOOKUP(AR672,[1]DAY!$A$2:$E$744,5,0),0)</f>
        <v>0</v>
      </c>
      <c r="AS330" s="6"/>
      <c r="AT330" s="6"/>
      <c r="AU330" s="6"/>
      <c r="AV330" s="6"/>
      <c r="AW330" s="6"/>
      <c r="AX330" s="6"/>
      <c r="AY330" s="6"/>
      <c r="AZ330" s="6"/>
      <c r="BA330" s="6"/>
    </row>
    <row r="331" spans="1:53" ht="27.75" customHeight="1">
      <c r="A331" s="15"/>
      <c r="B331" s="238"/>
      <c r="C331" s="248" t="s">
        <v>51</v>
      </c>
      <c r="D331" s="262"/>
      <c r="E331" s="262"/>
      <c r="F331" s="262"/>
      <c r="G331" s="262"/>
      <c r="H331" s="262"/>
      <c r="I331" s="262"/>
      <c r="J331" s="262"/>
      <c r="K331" s="262"/>
      <c r="L331" s="262"/>
      <c r="M331" s="262"/>
      <c r="N331" s="262"/>
      <c r="O331" s="262"/>
      <c r="P331" s="262"/>
      <c r="Q331" s="262"/>
      <c r="R331" s="262"/>
      <c r="S331" s="262"/>
      <c r="T331" s="262"/>
      <c r="U331" s="262"/>
      <c r="V331" s="262"/>
      <c r="W331" s="262"/>
      <c r="X331" s="262"/>
      <c r="Y331" s="262"/>
      <c r="Z331" s="262"/>
      <c r="AA331" s="262"/>
      <c r="AB331" s="262"/>
      <c r="AC331" s="262"/>
      <c r="AD331" s="262"/>
      <c r="AE331" s="262"/>
      <c r="AF331" s="355">
        <f>IFERROR(AN331,0)</f>
        <v>0</v>
      </c>
      <c r="AG331" s="361"/>
      <c r="AH331" s="371"/>
      <c r="AI331" s="382">
        <f>IFERROR(AO331,0)</f>
        <v>0</v>
      </c>
      <c r="AJ331" s="361"/>
      <c r="AK331" s="396"/>
      <c r="AN331" s="217" t="e">
        <f>ROUND(AG330/AF330,3)</f>
        <v>#DIV/0!</v>
      </c>
      <c r="AO331" s="220" t="e">
        <f>ROUND(AJ330/AI330,3)</f>
        <v>#DIV/0!</v>
      </c>
      <c r="AR331" s="223">
        <f>IFERROR(VLOOKUP(AR672,[1]DAY!$A$2:$E$744,6,0),0)</f>
        <v>0</v>
      </c>
    </row>
    <row r="332" spans="1:53" ht="27.75" customHeight="1">
      <c r="A332" s="15"/>
      <c r="B332" s="237" t="str">
        <f>$B$28</f>
        <v>作業員E</v>
      </c>
      <c r="C332" s="36" t="s">
        <v>49</v>
      </c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  <c r="AB332" s="57"/>
      <c r="AC332" s="57"/>
      <c r="AD332" s="57"/>
      <c r="AE332" s="57"/>
      <c r="AF332" s="147">
        <f>IF(COUNT(D332:AE332)=0,+(COUNTIF(D332:AE332,"作業"))+(COUNTIF(D332:AE332,"休日")),"")</f>
        <v>0</v>
      </c>
      <c r="AG332" s="166">
        <f>IF(+COUNT(D332:AE332)=0,(COUNTIF(D332:AE332,"休日")),"")</f>
        <v>0</v>
      </c>
      <c r="AH332" s="370">
        <f>IFERROR(IF(COUNTA(D332:AE332)=0,0,IF(COUNTA(D332:AE332)&lt;28,$G$359,IF(AN333&gt;0.284,$G$357,$G$358))),0)</f>
        <v>0</v>
      </c>
      <c r="AI332" s="381">
        <f>IF(COUNT(D333:AE333)=0,+(COUNTIF(D333:AE333,"作業"))+(COUNTIF(D333:AE333,"休日")),"")</f>
        <v>0</v>
      </c>
      <c r="AJ332" s="166">
        <f>IF(COUNT(D333:AE333)=0,(COUNTIF(D333:AE333,"休日")),"")</f>
        <v>0</v>
      </c>
      <c r="AK332" s="182">
        <f>IFERROR(IF(COUNTA(D333:AE333)=0,0,IF(COUNTA(D333:AE333)&lt;28,$G$359,IF(AO333&gt;0.284,$G$355,$G$356))),0)</f>
        <v>0</v>
      </c>
      <c r="AM332" s="6"/>
      <c r="AN332" s="218"/>
      <c r="AO332" s="218"/>
      <c r="AP332" s="6"/>
      <c r="AQ332" s="6"/>
      <c r="AR332" s="135">
        <f>IFERROR(VLOOKUP(AR674,[1]DAY!$A$2:$E$744,5,0),0)</f>
        <v>0</v>
      </c>
      <c r="AS332" s="6"/>
      <c r="AT332" s="6"/>
      <c r="AU332" s="6"/>
      <c r="AV332" s="6"/>
      <c r="AW332" s="6"/>
      <c r="AX332" s="6"/>
      <c r="AY332" s="6"/>
      <c r="AZ332" s="6"/>
      <c r="BA332" s="6"/>
    </row>
    <row r="333" spans="1:53" ht="27.75" customHeight="1">
      <c r="A333" s="15"/>
      <c r="B333" s="238"/>
      <c r="C333" s="248" t="s">
        <v>51</v>
      </c>
      <c r="D333" s="262"/>
      <c r="E333" s="262"/>
      <c r="F333" s="262"/>
      <c r="G333" s="262"/>
      <c r="H333" s="262"/>
      <c r="I333" s="262"/>
      <c r="J333" s="262"/>
      <c r="K333" s="262"/>
      <c r="L333" s="262"/>
      <c r="M333" s="262"/>
      <c r="N333" s="262"/>
      <c r="O333" s="262"/>
      <c r="P333" s="262"/>
      <c r="Q333" s="262"/>
      <c r="R333" s="262"/>
      <c r="S333" s="262"/>
      <c r="T333" s="262"/>
      <c r="U333" s="262"/>
      <c r="V333" s="262"/>
      <c r="W333" s="262"/>
      <c r="X333" s="262"/>
      <c r="Y333" s="262"/>
      <c r="Z333" s="262"/>
      <c r="AA333" s="262"/>
      <c r="AB333" s="262"/>
      <c r="AC333" s="262"/>
      <c r="AD333" s="262"/>
      <c r="AE333" s="262"/>
      <c r="AF333" s="355">
        <f>IFERROR(AN333,0)</f>
        <v>0</v>
      </c>
      <c r="AG333" s="361"/>
      <c r="AH333" s="371"/>
      <c r="AI333" s="382">
        <f>IFERROR(AO333,0)</f>
        <v>0</v>
      </c>
      <c r="AJ333" s="361"/>
      <c r="AK333" s="396"/>
      <c r="AN333" s="217" t="e">
        <f>ROUND(AG332/AF332,3)</f>
        <v>#DIV/0!</v>
      </c>
      <c r="AO333" s="220" t="e">
        <f>ROUND(AJ332/AI332,3)</f>
        <v>#DIV/0!</v>
      </c>
      <c r="AR333" s="223">
        <f>IFERROR(VLOOKUP(AR674,[1]DAY!$A$2:$E$744,6,0),0)</f>
        <v>0</v>
      </c>
    </row>
    <row r="334" spans="1:53" ht="27.75" customHeight="1">
      <c r="A334" s="15"/>
      <c r="B334" s="237" t="str">
        <f>$B$30</f>
        <v>作業員F</v>
      </c>
      <c r="C334" s="36" t="s">
        <v>49</v>
      </c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  <c r="AB334" s="57"/>
      <c r="AC334" s="57"/>
      <c r="AD334" s="57"/>
      <c r="AE334" s="57"/>
      <c r="AF334" s="147">
        <f>IF(COUNT(D334:AE334)=0,+(COUNTIF(D334:AE334,"作業"))+(COUNTIF(D334:AE334,"休日")),"")</f>
        <v>0</v>
      </c>
      <c r="AG334" s="166">
        <f>IF(+COUNT(D334:AE334)=0,(COUNTIF(D334:AE334,"休日")),"")</f>
        <v>0</v>
      </c>
      <c r="AH334" s="370">
        <f>IFERROR(IF(COUNTA(D334:AE334)=0,0,IF(COUNTA(D334:AE334)&lt;28,$G$359,IF(AN335&gt;0.284,$G$357,$G$358))),0)</f>
        <v>0</v>
      </c>
      <c r="AI334" s="381">
        <f>IF(COUNT(D335:AE335)=0,+(COUNTIF(D335:AE335,"作業"))+(COUNTIF(D335:AE335,"休日")),"")</f>
        <v>0</v>
      </c>
      <c r="AJ334" s="166">
        <f>IF(COUNT(D335:AE335)=0,(COUNTIF(D335:AE335,"休日")),"")</f>
        <v>0</v>
      </c>
      <c r="AK334" s="182">
        <f>IFERROR(IF(COUNTA(D335:AE335)=0,0,IF(COUNTA(D335:AE335)&lt;28,$G$359,IF(AO335&gt;0.284,$G$355,$G$356))),0)</f>
        <v>0</v>
      </c>
      <c r="AM334" s="6"/>
      <c r="AN334" s="218"/>
      <c r="AO334" s="218"/>
      <c r="AR334" s="135">
        <f>IFERROR(VLOOKUP(AR419,[1]DAY!$A$2:$E$744,5,0),0)</f>
        <v>0</v>
      </c>
    </row>
    <row r="335" spans="1:53" ht="27.75" customHeight="1">
      <c r="A335" s="16"/>
      <c r="B335" s="240"/>
      <c r="C335" s="37" t="s">
        <v>51</v>
      </c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  <c r="AD335" s="58"/>
      <c r="AE335" s="58"/>
      <c r="AF335" s="148">
        <f>IFERROR(AN335,0)</f>
        <v>0</v>
      </c>
      <c r="AG335" s="167"/>
      <c r="AH335" s="374"/>
      <c r="AI335" s="384">
        <f>IFERROR(AO335,0)</f>
        <v>0</v>
      </c>
      <c r="AJ335" s="167"/>
      <c r="AK335" s="183"/>
      <c r="AN335" s="217" t="e">
        <f>ROUND(AG334/AF334,3)</f>
        <v>#DIV/0!</v>
      </c>
      <c r="AO335" s="220" t="e">
        <f>ROUND(AJ334/AI334,3)</f>
        <v>#DIV/0!</v>
      </c>
      <c r="AR335" s="223">
        <f>IFERROR(VLOOKUP(AR419,[1]DAY!$A$2:$E$744,6,0),0)</f>
        <v>0</v>
      </c>
    </row>
    <row r="336" spans="1:53" ht="24.75">
      <c r="A336" s="17"/>
      <c r="B336" s="17"/>
      <c r="C336" s="39"/>
      <c r="D336" s="39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311"/>
      <c r="AB336" s="311"/>
      <c r="AC336" s="311"/>
      <c r="AD336" s="311"/>
      <c r="AE336" s="311"/>
      <c r="AF336" s="293"/>
      <c r="AG336" s="293"/>
      <c r="AH336" s="293"/>
      <c r="AI336" s="273"/>
      <c r="AJ336" s="273"/>
      <c r="AK336" s="273"/>
      <c r="AN336" s="218"/>
      <c r="AO336" s="218"/>
    </row>
    <row r="337" spans="1:41" ht="24">
      <c r="A337" s="17"/>
      <c r="B337" s="17"/>
      <c r="C337" s="251" t="str">
        <f>$B$20</f>
        <v>作業員A</v>
      </c>
      <c r="D337" s="266"/>
      <c r="E337" s="276"/>
      <c r="F337" s="276"/>
      <c r="G337" s="276"/>
      <c r="H337" s="286" t="s">
        <v>49</v>
      </c>
      <c r="I337" s="286"/>
      <c r="J337" s="286"/>
      <c r="K337" s="294" t="s">
        <v>51</v>
      </c>
      <c r="L337" s="294"/>
      <c r="M337" s="302"/>
      <c r="N337" s="17"/>
      <c r="O337" s="251" t="str">
        <f>$B$22</f>
        <v>作業員B</v>
      </c>
      <c r="P337" s="276"/>
      <c r="Q337" s="276"/>
      <c r="R337" s="276"/>
      <c r="S337" s="276"/>
      <c r="T337" s="286" t="s">
        <v>49</v>
      </c>
      <c r="U337" s="286"/>
      <c r="V337" s="286"/>
      <c r="W337" s="294" t="s">
        <v>51</v>
      </c>
      <c r="X337" s="294"/>
      <c r="Y337" s="302"/>
      <c r="Z337" s="17"/>
      <c r="AA337" s="320" t="str">
        <f>$B$24</f>
        <v>作業員C</v>
      </c>
      <c r="AB337" s="328"/>
      <c r="AC337" s="328"/>
      <c r="AD337" s="328"/>
      <c r="AE337" s="328"/>
      <c r="AF337" s="286" t="s">
        <v>49</v>
      </c>
      <c r="AG337" s="286"/>
      <c r="AH337" s="286"/>
      <c r="AI337" s="294" t="s">
        <v>51</v>
      </c>
      <c r="AJ337" s="294"/>
      <c r="AK337" s="302"/>
      <c r="AN337" s="218"/>
      <c r="AO337" s="218"/>
    </row>
    <row r="338" spans="1:41" ht="29.25" customHeight="1">
      <c r="A338" s="17"/>
      <c r="B338" s="17"/>
      <c r="C338" s="252"/>
      <c r="D338" s="267"/>
      <c r="E338" s="267"/>
      <c r="F338" s="277" t="s">
        <v>68</v>
      </c>
      <c r="G338" s="280"/>
      <c r="H338" s="287">
        <f>AF20+AF36+AF52+AF68+AF84+AF100+AF116+AF132+AF148+AF164+AF180+AF196+AF212+AF228+AF244+AF260+AF276+AF292+AF308+AF324</f>
        <v>0</v>
      </c>
      <c r="I338" s="287"/>
      <c r="J338" s="287"/>
      <c r="K338" s="295">
        <f>AI20+AI36+AI52+AI68+AI84+AI100+AI116+AI132+AI148+AI164+AI180+AI196+AI212+AI228+AI244+AI260+AI276+AI292+AI308+AI324</f>
        <v>0</v>
      </c>
      <c r="L338" s="295"/>
      <c r="M338" s="303"/>
      <c r="N338" s="17"/>
      <c r="O338" s="252"/>
      <c r="P338" s="267"/>
      <c r="Q338" s="267"/>
      <c r="R338" s="277" t="s">
        <v>68</v>
      </c>
      <c r="S338" s="280"/>
      <c r="T338" s="287">
        <f>AF22+AF38+AF54+AF70+AF86+AF102+AF118+AF134+AF150+AF166+AF182+AF198+AF214+AF230+AF246+AF262+AF278+AF294+AF310+AF326</f>
        <v>0</v>
      </c>
      <c r="U338" s="287"/>
      <c r="V338" s="287"/>
      <c r="W338" s="295">
        <f>AI22+AI38+AI54+AI70+AI86+AI102+AI118+AI134+AI150+AI166+AI182+AI198+AI214+AI230+AI246+AI262+AI278+AI294+AI310+AI326</f>
        <v>0</v>
      </c>
      <c r="X338" s="295"/>
      <c r="Y338" s="303"/>
      <c r="Z338" s="17"/>
      <c r="AA338" s="321"/>
      <c r="AB338" s="329"/>
      <c r="AC338" s="329"/>
      <c r="AD338" s="333" t="s">
        <v>68</v>
      </c>
      <c r="AE338" s="347"/>
      <c r="AF338" s="287">
        <f>AF24+AF40+AF56+AF72+AF88+AF104+AF120+AF136+AF152+AF168+AF184+AF200+AF216+AF232+AF248+AF264+AF280+AF296+AF312+AF328</f>
        <v>0</v>
      </c>
      <c r="AG338" s="287"/>
      <c r="AH338" s="287"/>
      <c r="AI338" s="295">
        <f>AI24+AI40+AI56+AI72+AI88+AI104+AI120+AI136+AI152+AI168+AI184+AI200+AI216+AI232+AI248+AI264+AI280+AI296+AI312+AI328</f>
        <v>0</v>
      </c>
      <c r="AJ338" s="295"/>
      <c r="AK338" s="303"/>
      <c r="AN338" s="218"/>
      <c r="AO338" s="218"/>
    </row>
    <row r="339" spans="1:41" ht="29.25" customHeight="1">
      <c r="A339" s="17"/>
      <c r="B339" s="17"/>
      <c r="C339" s="253"/>
      <c r="D339" s="268"/>
      <c r="E339" s="268"/>
      <c r="F339" s="278" t="s">
        <v>22</v>
      </c>
      <c r="G339" s="281"/>
      <c r="H339" s="288">
        <f>AG20+AG36+AG52+AG68+AG84+AG100+AG116+AG132+AG148+AG164+AG180+AG196+AG212+AG228+AG244+AG260+AG276+AG292+AG308+AG324</f>
        <v>0</v>
      </c>
      <c r="I339" s="288"/>
      <c r="J339" s="288"/>
      <c r="K339" s="296">
        <f>AJ20+AJ36+AJ52+AJ68+AJ84+AJ100+AJ116+AJ132+AJ148+AJ164+AJ180+AJ196+AJ212+AJ228+AJ244+AJ260+AJ276+AJ292+AJ308+AJ324</f>
        <v>0</v>
      </c>
      <c r="L339" s="296"/>
      <c r="M339" s="304"/>
      <c r="N339" s="17"/>
      <c r="O339" s="253"/>
      <c r="P339" s="268"/>
      <c r="Q339" s="268"/>
      <c r="R339" s="278" t="s">
        <v>22</v>
      </c>
      <c r="S339" s="281"/>
      <c r="T339" s="288">
        <f>AG22+AG38+AG54+AG70+AG86+AG102+AG118+AG134+AG150+AG166+AG182+AG198+AG214+AG230+AG246+AG262+AG278+AG294+AG310+AG326</f>
        <v>0</v>
      </c>
      <c r="U339" s="288"/>
      <c r="V339" s="288"/>
      <c r="W339" s="296">
        <f>AJ22+AJ38+AJ54+AJ70+AJ86+AJ102+AJ118+AJ134+AJ150+AJ166+AJ182+AJ198+AJ214+AJ230+AJ246+AJ262+AJ278+AJ294+AJ310+AJ326</f>
        <v>0</v>
      </c>
      <c r="X339" s="296"/>
      <c r="Y339" s="304"/>
      <c r="Z339" s="17"/>
      <c r="AA339" s="322"/>
      <c r="AB339" s="330"/>
      <c r="AC339" s="330"/>
      <c r="AD339" s="334" t="s">
        <v>22</v>
      </c>
      <c r="AE339" s="348"/>
      <c r="AF339" s="288">
        <f>AG24+AG40+AG56+AG72+AG88+AG104+AG120+AG136+AG152+AG168+AG184+AG200+AG216+AG232+AG248+AG264+AG280+AG296+AG312+AG328</f>
        <v>0</v>
      </c>
      <c r="AG339" s="288"/>
      <c r="AH339" s="288"/>
      <c r="AI339" s="296">
        <f>AJ24+AJ40+AJ56+AJ72+AJ88+AJ104+AJ120+AJ136+AJ152+AJ168+AJ184+AJ200+AJ216+AJ232+AJ248+AJ264+AJ280+AJ296+AJ312+AJ328</f>
        <v>0</v>
      </c>
      <c r="AJ339" s="296"/>
      <c r="AK339" s="304"/>
      <c r="AN339" s="218"/>
      <c r="AO339" s="218"/>
    </row>
    <row r="340" spans="1:41" ht="29.25" hidden="1" customHeight="1">
      <c r="A340" s="17"/>
      <c r="B340" s="17"/>
      <c r="C340" s="254"/>
      <c r="D340" s="269"/>
      <c r="E340" s="269"/>
      <c r="F340" s="279" t="s">
        <v>20</v>
      </c>
      <c r="G340" s="282"/>
      <c r="H340" s="289" t="e">
        <f>ROUND(H339/H338,4)</f>
        <v>#DIV/0!</v>
      </c>
      <c r="I340" s="289"/>
      <c r="J340" s="289"/>
      <c r="K340" s="297" t="e">
        <f>ROUND(K339/K338,4)</f>
        <v>#DIV/0!</v>
      </c>
      <c r="L340" s="297"/>
      <c r="M340" s="305"/>
      <c r="N340" s="17"/>
      <c r="O340" s="254"/>
      <c r="P340" s="269"/>
      <c r="Q340" s="269"/>
      <c r="R340" s="279" t="s">
        <v>20</v>
      </c>
      <c r="S340" s="282"/>
      <c r="T340" s="289" t="e">
        <f>ROUND(T339/T338,4)</f>
        <v>#DIV/0!</v>
      </c>
      <c r="U340" s="289"/>
      <c r="V340" s="289"/>
      <c r="W340" s="297" t="e">
        <f>ROUND(W339/W338,4)</f>
        <v>#DIV/0!</v>
      </c>
      <c r="X340" s="297"/>
      <c r="Y340" s="305"/>
      <c r="Z340" s="17"/>
      <c r="AA340" s="323"/>
      <c r="AB340" s="331"/>
      <c r="AC340" s="331"/>
      <c r="AD340" s="335" t="s">
        <v>20</v>
      </c>
      <c r="AE340" s="349"/>
      <c r="AF340" s="289" t="e">
        <f>ROUND(AF339/AF338,4)</f>
        <v>#DIV/0!</v>
      </c>
      <c r="AG340" s="289"/>
      <c r="AH340" s="289"/>
      <c r="AI340" s="297" t="e">
        <f>ROUND(AI339/AI338,4)</f>
        <v>#DIV/0!</v>
      </c>
      <c r="AJ340" s="297"/>
      <c r="AK340" s="305"/>
      <c r="AN340" s="218"/>
      <c r="AO340" s="218"/>
    </row>
    <row r="341" spans="1:41" ht="27.95" customHeight="1">
      <c r="A341" s="17"/>
      <c r="B341" s="17"/>
      <c r="C341" s="255" t="s">
        <v>86</v>
      </c>
      <c r="D341" s="270"/>
      <c r="E341" s="270"/>
      <c r="F341" s="270"/>
      <c r="G341" s="270"/>
      <c r="H341" s="290">
        <f>IFERROR(ROUND(H340,3),0)</f>
        <v>0</v>
      </c>
      <c r="I341" s="290"/>
      <c r="J341" s="290"/>
      <c r="K341" s="298">
        <f>IFERROR(ROUND(K340,3),0)</f>
        <v>0</v>
      </c>
      <c r="L341" s="298"/>
      <c r="M341" s="306"/>
      <c r="N341" s="17"/>
      <c r="O341" s="255" t="s">
        <v>86</v>
      </c>
      <c r="P341" s="270"/>
      <c r="Q341" s="270"/>
      <c r="R341" s="270"/>
      <c r="S341" s="270"/>
      <c r="T341" s="290">
        <f>IFERROR(ROUND(T340,3),0)</f>
        <v>0</v>
      </c>
      <c r="U341" s="290"/>
      <c r="V341" s="290"/>
      <c r="W341" s="298">
        <f>IFERROR(ROUND(W340,3),0)</f>
        <v>0</v>
      </c>
      <c r="X341" s="298"/>
      <c r="Y341" s="306"/>
      <c r="Z341" s="17"/>
      <c r="AA341" s="255" t="s">
        <v>86</v>
      </c>
      <c r="AB341" s="270"/>
      <c r="AC341" s="270"/>
      <c r="AD341" s="270"/>
      <c r="AE341" s="270"/>
      <c r="AF341" s="290">
        <f>IFERROR(ROUND(AF340,3),0)</f>
        <v>0</v>
      </c>
      <c r="AG341" s="290"/>
      <c r="AH341" s="290"/>
      <c r="AI341" s="298">
        <f>IFERROR(ROUND(AI340,3),0)</f>
        <v>0</v>
      </c>
      <c r="AJ341" s="298"/>
      <c r="AK341" s="306"/>
      <c r="AN341" s="218"/>
      <c r="AO341" s="218"/>
    </row>
    <row r="342" spans="1:41" ht="27.75" customHeight="1">
      <c r="A342" s="17"/>
      <c r="B342" s="17"/>
      <c r="C342" s="256"/>
      <c r="D342" s="271" t="s">
        <v>88</v>
      </c>
      <c r="E342" s="271"/>
      <c r="F342" s="271"/>
      <c r="G342" s="283"/>
      <c r="H342" s="291"/>
      <c r="I342" s="291"/>
      <c r="J342" s="291"/>
      <c r="K342" s="299"/>
      <c r="L342" s="299"/>
      <c r="M342" s="307"/>
      <c r="N342" s="17"/>
      <c r="O342" s="256"/>
      <c r="P342" s="271" t="s">
        <v>88</v>
      </c>
      <c r="Q342" s="271"/>
      <c r="R342" s="271"/>
      <c r="S342" s="283"/>
      <c r="T342" s="291"/>
      <c r="U342" s="291"/>
      <c r="V342" s="291"/>
      <c r="W342" s="299"/>
      <c r="X342" s="299"/>
      <c r="Y342" s="307"/>
      <c r="Z342" s="17"/>
      <c r="AA342" s="256"/>
      <c r="AB342" s="271" t="s">
        <v>88</v>
      </c>
      <c r="AC342" s="271"/>
      <c r="AD342" s="271"/>
      <c r="AE342" s="283"/>
      <c r="AF342" s="291"/>
      <c r="AG342" s="291"/>
      <c r="AH342" s="291"/>
      <c r="AI342" s="299"/>
      <c r="AJ342" s="299"/>
      <c r="AK342" s="307"/>
      <c r="AN342" s="218"/>
      <c r="AO342" s="218"/>
    </row>
    <row r="343" spans="1:41" ht="27" customHeight="1">
      <c r="A343" s="17"/>
      <c r="B343" s="17"/>
      <c r="C343" s="257" t="s">
        <v>87</v>
      </c>
      <c r="D343" s="272"/>
      <c r="E343" s="272"/>
      <c r="F343" s="272"/>
      <c r="G343" s="272"/>
      <c r="H343" s="292" t="str">
        <f>IF(H338&lt;7,"対象外",IF(H341&gt;=0.285,"クリア","休暇不足"))</f>
        <v>対象外</v>
      </c>
      <c r="I343" s="292"/>
      <c r="J343" s="292"/>
      <c r="K343" s="272" t="str">
        <f>IF(K338&lt;7,"対象外",IF(K341&gt;=0.285,"達成","未達成"))</f>
        <v>対象外</v>
      </c>
      <c r="L343" s="272"/>
      <c r="M343" s="308"/>
      <c r="N343" s="17"/>
      <c r="O343" s="257" t="s">
        <v>87</v>
      </c>
      <c r="P343" s="272"/>
      <c r="Q343" s="272"/>
      <c r="R343" s="272"/>
      <c r="S343" s="272"/>
      <c r="T343" s="292" t="str">
        <f>IF(T338&lt;7,"対象外",IF(T341&gt;=0.285,"クリア","休暇不足"))</f>
        <v>対象外</v>
      </c>
      <c r="U343" s="292"/>
      <c r="V343" s="292"/>
      <c r="W343" s="272" t="str">
        <f>IF(W338&lt;7,"対象外",IF(W341&gt;=0.285,"達成","未達成"))</f>
        <v>対象外</v>
      </c>
      <c r="X343" s="272"/>
      <c r="Y343" s="308"/>
      <c r="Z343" s="17"/>
      <c r="AA343" s="257" t="s">
        <v>87</v>
      </c>
      <c r="AB343" s="272"/>
      <c r="AC343" s="272"/>
      <c r="AD343" s="272"/>
      <c r="AE343" s="272"/>
      <c r="AF343" s="292" t="str">
        <f>IF(AF338&lt;7,"対象外",IF(AF341&gt;=0.285,"クリア","休暇不足"))</f>
        <v>対象外</v>
      </c>
      <c r="AG343" s="292"/>
      <c r="AH343" s="292"/>
      <c r="AI343" s="272" t="str">
        <f>IF(AI338&lt;7,"対象外",IF(AI341&gt;=0.285,"達成","未達成"))</f>
        <v>対象外</v>
      </c>
      <c r="AJ343" s="272"/>
      <c r="AK343" s="308"/>
      <c r="AN343" s="218"/>
      <c r="AO343" s="218"/>
    </row>
    <row r="344" spans="1:41" ht="27" customHeight="1">
      <c r="A344" s="17"/>
      <c r="B344" s="17"/>
      <c r="C344" s="258"/>
      <c r="D344" s="273"/>
      <c r="E344" s="273"/>
      <c r="F344" s="273"/>
      <c r="G344" s="273"/>
      <c r="H344" s="293"/>
      <c r="I344" s="293"/>
      <c r="J344" s="293"/>
      <c r="K344" s="273"/>
      <c r="L344" s="273"/>
      <c r="M344" s="273"/>
      <c r="O344" s="311"/>
      <c r="P344" s="312"/>
      <c r="Q344" s="312"/>
      <c r="R344" s="312"/>
      <c r="S344" s="312"/>
      <c r="T344" s="293"/>
      <c r="U344" s="293"/>
      <c r="V344" s="293"/>
      <c r="W344" s="273"/>
      <c r="X344" s="273"/>
      <c r="Y344" s="273"/>
      <c r="AA344" s="311"/>
      <c r="AB344" s="312"/>
      <c r="AC344" s="312"/>
      <c r="AD344" s="312"/>
      <c r="AE344" s="312"/>
      <c r="AF344" s="293"/>
      <c r="AG344" s="293"/>
      <c r="AH344" s="293"/>
      <c r="AI344" s="273"/>
      <c r="AJ344" s="273"/>
      <c r="AK344" s="273"/>
      <c r="AN344" s="218"/>
      <c r="AO344" s="218"/>
    </row>
    <row r="345" spans="1:41" s="4" customFormat="1" ht="27" customHeight="1">
      <c r="C345" s="251" t="str">
        <f>$B$26</f>
        <v>作業員D</v>
      </c>
      <c r="D345" s="274"/>
      <c r="E345" s="274"/>
      <c r="F345" s="274"/>
      <c r="G345" s="274"/>
      <c r="H345" s="286" t="s">
        <v>49</v>
      </c>
      <c r="I345" s="286"/>
      <c r="J345" s="286"/>
      <c r="K345" s="294" t="s">
        <v>51</v>
      </c>
      <c r="L345" s="294"/>
      <c r="M345" s="302"/>
      <c r="O345" s="251" t="str">
        <f>$B$28</f>
        <v>作業員E</v>
      </c>
      <c r="P345" s="274"/>
      <c r="Q345" s="274"/>
      <c r="R345" s="274"/>
      <c r="S345" s="274"/>
      <c r="T345" s="286" t="s">
        <v>49</v>
      </c>
      <c r="U345" s="286"/>
      <c r="V345" s="286"/>
      <c r="W345" s="294" t="s">
        <v>51</v>
      </c>
      <c r="X345" s="294"/>
      <c r="Y345" s="302"/>
      <c r="AA345" s="320" t="str">
        <f>$B$30</f>
        <v>作業員F</v>
      </c>
      <c r="AB345" s="332"/>
      <c r="AC345" s="332"/>
      <c r="AD345" s="332"/>
      <c r="AE345" s="332"/>
      <c r="AF345" s="286" t="s">
        <v>49</v>
      </c>
      <c r="AG345" s="286"/>
      <c r="AH345" s="286"/>
      <c r="AI345" s="294" t="s">
        <v>51</v>
      </c>
      <c r="AJ345" s="294"/>
      <c r="AK345" s="302"/>
      <c r="AN345" s="218"/>
      <c r="AO345" s="218"/>
    </row>
    <row r="346" spans="1:41" s="4" customFormat="1" ht="27" customHeight="1">
      <c r="C346" s="252"/>
      <c r="D346" s="267"/>
      <c r="E346" s="267"/>
      <c r="F346" s="277" t="s">
        <v>68</v>
      </c>
      <c r="G346" s="280"/>
      <c r="H346" s="287">
        <f>AF26+AF42+AF58+AF74+AF90+AF106+AF122+AF138+AF154+AF170+AF186+AF202+AF218+AF234+AF250+AF266+AF282+AF298+AF314+AF330</f>
        <v>0</v>
      </c>
      <c r="I346" s="287"/>
      <c r="J346" s="287"/>
      <c r="K346" s="295">
        <f>AI26+AI42+AI58+AI74+AI90+AI106+AI122+AI138+AI154+AI170+AI186+AI202+AI218+AI234+AI250+AI266+AI282+AI298+AI314+AI330</f>
        <v>0</v>
      </c>
      <c r="L346" s="295"/>
      <c r="M346" s="303"/>
      <c r="O346" s="252"/>
      <c r="P346" s="267"/>
      <c r="Q346" s="267"/>
      <c r="R346" s="277" t="s">
        <v>68</v>
      </c>
      <c r="S346" s="280"/>
      <c r="T346" s="287">
        <f>AF28+AF44+AF60+AF76+AF92+AF108+AF124+AF140+AF156+AF172+AF188+AF204+AF220+AF236+AF252+AF268+AF284+AF300+AF316+AF332</f>
        <v>0</v>
      </c>
      <c r="U346" s="287"/>
      <c r="V346" s="287"/>
      <c r="W346" s="295">
        <f>AI28+AI44+AI60+AI76+AI92+AI108+AI124+AI140+AI156+AI172+AI188+AI204+AI220+AI236+AI252+AI268+AI284+AI300+AI316+AI332</f>
        <v>0</v>
      </c>
      <c r="X346" s="295"/>
      <c r="Y346" s="303"/>
      <c r="AA346" s="321"/>
      <c r="AB346" s="329"/>
      <c r="AC346" s="329"/>
      <c r="AD346" s="333" t="s">
        <v>68</v>
      </c>
      <c r="AE346" s="347"/>
      <c r="AF346" s="287">
        <f>AF30+AF46+AF62+AF78+AF94+AF110+AF126+AF142+AF158+AF174+AF190+AF206+AF222+AF238+AF254+AF270+AF286+AF302+AF318+AF334</f>
        <v>0</v>
      </c>
      <c r="AG346" s="287"/>
      <c r="AH346" s="287"/>
      <c r="AI346" s="295">
        <f>AI30+AI46+AI62+AI78+AI94+AI110+AI126+AI142+AI158+AI174+AI190+AI206+AI222+AI238+AI254+AI270+AI286+AI302+AI318+AI334</f>
        <v>0</v>
      </c>
      <c r="AJ346" s="295"/>
      <c r="AK346" s="303"/>
      <c r="AN346" s="218"/>
      <c r="AO346" s="218"/>
    </row>
    <row r="347" spans="1:41" s="4" customFormat="1" ht="27" customHeight="1">
      <c r="C347" s="253"/>
      <c r="D347" s="268"/>
      <c r="E347" s="268"/>
      <c r="F347" s="278" t="s">
        <v>22</v>
      </c>
      <c r="G347" s="281"/>
      <c r="H347" s="288">
        <f>AG26+AG42+AG58+AG74+AG90+AG106+AG122+AG138+AG154+AG170+AG186+AG202+AG218+AG234+AG250+AG266+AG282+AG298+AG314+AG330</f>
        <v>0</v>
      </c>
      <c r="I347" s="288"/>
      <c r="J347" s="288"/>
      <c r="K347" s="296">
        <f>AJ26+AJ42+AJ58+AJ74+AJ90+AJ106+AJ122+AJ138+AJ154+AJ170+AJ186+AJ202+AJ218+AJ234+AJ250+AJ266+AJ282+AJ298+AJ314+AJ330</f>
        <v>0</v>
      </c>
      <c r="L347" s="296"/>
      <c r="M347" s="304"/>
      <c r="O347" s="253"/>
      <c r="P347" s="268"/>
      <c r="Q347" s="268"/>
      <c r="R347" s="278" t="s">
        <v>22</v>
      </c>
      <c r="S347" s="281"/>
      <c r="T347" s="288">
        <f>AG28+AG44+AG60+AG76+AG92+AG108+AG124+AG140+AG156+AG172+AG188+AG204+AG220+AG236+AG252+AG268+AG284+AG300+AG316+AG332</f>
        <v>0</v>
      </c>
      <c r="U347" s="288"/>
      <c r="V347" s="288"/>
      <c r="W347" s="296">
        <f>AJ28+AJ44+AJ60+AJ76+AJ92+AJ108+AJ124+AJ140+AJ156+AJ172+AJ188+AJ204+AJ220+AJ236+AJ252+AJ268+AJ284+AJ300+AJ316+AJ332</f>
        <v>0</v>
      </c>
      <c r="X347" s="296"/>
      <c r="Y347" s="304"/>
      <c r="AA347" s="322"/>
      <c r="AB347" s="330"/>
      <c r="AC347" s="330"/>
      <c r="AD347" s="334" t="s">
        <v>22</v>
      </c>
      <c r="AE347" s="348"/>
      <c r="AF347" s="288">
        <f>AG30+AG46+AG62+AG78+AG94+AG110+AG126+AG142+AG158+AG174+AG190+AG206+AG222+AG238+AG254+AG270+AG286+AG302+AG318+AG334</f>
        <v>0</v>
      </c>
      <c r="AG347" s="288"/>
      <c r="AH347" s="288"/>
      <c r="AI347" s="296">
        <f>AJ30+AJ46+AJ62+AJ78+AJ94+AJ110+AJ126+AJ142+AJ158+AJ174+AJ190+AJ206+AJ222+AJ238+AJ254+AJ270+AJ286+AJ302+AJ318+AJ334</f>
        <v>0</v>
      </c>
      <c r="AJ347" s="296"/>
      <c r="AK347" s="304"/>
      <c r="AN347" s="218"/>
      <c r="AO347" s="218"/>
    </row>
    <row r="348" spans="1:41" ht="34.5" hidden="1" customHeight="1">
      <c r="A348" s="17"/>
      <c r="B348" s="17"/>
      <c r="C348" s="254"/>
      <c r="D348" s="269"/>
      <c r="E348" s="269"/>
      <c r="F348" s="279" t="s">
        <v>20</v>
      </c>
      <c r="G348" s="282"/>
      <c r="H348" s="289" t="e">
        <f>ROUND(H347/H346,4)</f>
        <v>#DIV/0!</v>
      </c>
      <c r="I348" s="289"/>
      <c r="J348" s="289"/>
      <c r="K348" s="297" t="e">
        <f>ROUND(K347/K346,4)</f>
        <v>#DIV/0!</v>
      </c>
      <c r="L348" s="297"/>
      <c r="M348" s="305"/>
      <c r="O348" s="254"/>
      <c r="P348" s="269"/>
      <c r="Q348" s="269"/>
      <c r="R348" s="279" t="s">
        <v>20</v>
      </c>
      <c r="S348" s="282"/>
      <c r="T348" s="289" t="e">
        <f>ROUND(T347/T346,4)</f>
        <v>#DIV/0!</v>
      </c>
      <c r="U348" s="289"/>
      <c r="V348" s="289"/>
      <c r="W348" s="297" t="e">
        <f>ROUND(W347/W346,4)</f>
        <v>#DIV/0!</v>
      </c>
      <c r="X348" s="297"/>
      <c r="Y348" s="305"/>
      <c r="AA348" s="323"/>
      <c r="AB348" s="331"/>
      <c r="AC348" s="331"/>
      <c r="AD348" s="335" t="s">
        <v>20</v>
      </c>
      <c r="AE348" s="349"/>
      <c r="AF348" s="289" t="e">
        <f>ROUND(AF347/AF346,4)</f>
        <v>#DIV/0!</v>
      </c>
      <c r="AG348" s="289"/>
      <c r="AH348" s="289"/>
      <c r="AI348" s="297" t="e">
        <f>ROUND(AI347/AI346,4)</f>
        <v>#DIV/0!</v>
      </c>
      <c r="AJ348" s="297"/>
      <c r="AK348" s="305"/>
      <c r="AN348" s="218"/>
      <c r="AO348" s="218"/>
    </row>
    <row r="349" spans="1:41" ht="27.95" customHeight="1">
      <c r="A349" s="17"/>
      <c r="B349" s="17"/>
      <c r="C349" s="255" t="s">
        <v>86</v>
      </c>
      <c r="D349" s="270"/>
      <c r="E349" s="270"/>
      <c r="F349" s="270"/>
      <c r="G349" s="270"/>
      <c r="H349" s="290">
        <f>IFERROR(ROUND(H348,3),0)</f>
        <v>0</v>
      </c>
      <c r="I349" s="290"/>
      <c r="J349" s="290"/>
      <c r="K349" s="298">
        <f>IFERROR(ROUND(K348,3),0)</f>
        <v>0</v>
      </c>
      <c r="L349" s="298"/>
      <c r="M349" s="306"/>
      <c r="N349" s="17"/>
      <c r="O349" s="255" t="s">
        <v>86</v>
      </c>
      <c r="P349" s="270"/>
      <c r="Q349" s="270"/>
      <c r="R349" s="270"/>
      <c r="S349" s="270"/>
      <c r="T349" s="290">
        <f>IFERROR(ROUND(T348,3),0)</f>
        <v>0</v>
      </c>
      <c r="U349" s="290"/>
      <c r="V349" s="290"/>
      <c r="W349" s="298">
        <f>IFERROR(ROUND(W348,3),0)</f>
        <v>0</v>
      </c>
      <c r="X349" s="298"/>
      <c r="Y349" s="306"/>
      <c r="Z349" s="17"/>
      <c r="AA349" s="255" t="s">
        <v>86</v>
      </c>
      <c r="AB349" s="270"/>
      <c r="AC349" s="270"/>
      <c r="AD349" s="270"/>
      <c r="AE349" s="270"/>
      <c r="AF349" s="290">
        <f>IFERROR(ROUND(AF348,3),0)</f>
        <v>0</v>
      </c>
      <c r="AG349" s="290"/>
      <c r="AH349" s="290"/>
      <c r="AI349" s="298">
        <f>IFERROR(ROUND(AI348,3),0)</f>
        <v>0</v>
      </c>
      <c r="AJ349" s="298"/>
      <c r="AK349" s="306"/>
      <c r="AN349" s="218"/>
      <c r="AO349" s="218"/>
    </row>
    <row r="350" spans="1:41" ht="27.75" customHeight="1">
      <c r="A350" s="17"/>
      <c r="B350" s="17"/>
      <c r="C350" s="256"/>
      <c r="D350" s="271" t="s">
        <v>88</v>
      </c>
      <c r="E350" s="271"/>
      <c r="F350" s="271"/>
      <c r="G350" s="283"/>
      <c r="H350" s="291"/>
      <c r="I350" s="291"/>
      <c r="J350" s="291"/>
      <c r="K350" s="299"/>
      <c r="L350" s="299"/>
      <c r="M350" s="307"/>
      <c r="N350" s="17"/>
      <c r="O350" s="256"/>
      <c r="P350" s="271" t="s">
        <v>88</v>
      </c>
      <c r="Q350" s="271"/>
      <c r="R350" s="271"/>
      <c r="S350" s="283"/>
      <c r="T350" s="291"/>
      <c r="U350" s="291"/>
      <c r="V350" s="291"/>
      <c r="W350" s="299"/>
      <c r="X350" s="299"/>
      <c r="Y350" s="307"/>
      <c r="Z350" s="17"/>
      <c r="AA350" s="256"/>
      <c r="AB350" s="271" t="s">
        <v>88</v>
      </c>
      <c r="AC350" s="271"/>
      <c r="AD350" s="271"/>
      <c r="AE350" s="283"/>
      <c r="AF350" s="291"/>
      <c r="AG350" s="291"/>
      <c r="AH350" s="291"/>
      <c r="AI350" s="299"/>
      <c r="AJ350" s="299"/>
      <c r="AK350" s="307"/>
      <c r="AN350" s="218"/>
      <c r="AO350" s="218"/>
    </row>
    <row r="351" spans="1:41" ht="27" customHeight="1">
      <c r="A351" s="17"/>
      <c r="B351" s="17"/>
      <c r="C351" s="257" t="s">
        <v>87</v>
      </c>
      <c r="D351" s="272"/>
      <c r="E351" s="272"/>
      <c r="F351" s="272"/>
      <c r="G351" s="272"/>
      <c r="H351" s="292" t="str">
        <f>IF(H346&lt;7,"対象外",IF(H349&gt;=0.285,"クリア","休暇不足"))</f>
        <v>対象外</v>
      </c>
      <c r="I351" s="292"/>
      <c r="J351" s="292"/>
      <c r="K351" s="272" t="str">
        <f>IF(K346&lt;7,"対象外",IF(K349&gt;=0.285,"達成","未達成"))</f>
        <v>対象外</v>
      </c>
      <c r="L351" s="272"/>
      <c r="M351" s="308"/>
      <c r="N351" s="17"/>
      <c r="O351" s="257" t="s">
        <v>87</v>
      </c>
      <c r="P351" s="272"/>
      <c r="Q351" s="272"/>
      <c r="R351" s="272"/>
      <c r="S351" s="272"/>
      <c r="T351" s="292" t="str">
        <f>IF(T346&lt;7,"対象外",IF(T349&gt;=0.285,"クリア","休暇不足"))</f>
        <v>対象外</v>
      </c>
      <c r="U351" s="292"/>
      <c r="V351" s="292"/>
      <c r="W351" s="272" t="str">
        <f>IF(W346&lt;7,"対象外",IF(W349&gt;=0.285,"達成","未達成"))</f>
        <v>対象外</v>
      </c>
      <c r="X351" s="272"/>
      <c r="Y351" s="308"/>
      <c r="Z351" s="17"/>
      <c r="AA351" s="257" t="s">
        <v>87</v>
      </c>
      <c r="AB351" s="272"/>
      <c r="AC351" s="272"/>
      <c r="AD351" s="272"/>
      <c r="AE351" s="272"/>
      <c r="AF351" s="292" t="str">
        <f>IF(AF346&lt;7,"対象外",IF(AF349&gt;=0.285,"クリア","休暇不足"))</f>
        <v>対象外</v>
      </c>
      <c r="AG351" s="292"/>
      <c r="AH351" s="292"/>
      <c r="AI351" s="272" t="str">
        <f>IF(AI346&lt;7,"対象外",IF(AI349&gt;=0.285,"達成","未達成"))</f>
        <v>対象外</v>
      </c>
      <c r="AJ351" s="272"/>
      <c r="AK351" s="308"/>
      <c r="AN351" s="218"/>
      <c r="AO351" s="218"/>
    </row>
    <row r="352" spans="1:41" s="4" customFormat="1" ht="24" hidden="1">
      <c r="A352" s="17"/>
      <c r="B352" s="17"/>
      <c r="C352" s="5"/>
      <c r="D352" s="5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21"/>
      <c r="AB352" s="125"/>
      <c r="AC352" s="125"/>
      <c r="AD352" s="125"/>
      <c r="AE352" s="125"/>
      <c r="AF352" s="153"/>
      <c r="AG352" s="153"/>
      <c r="AH352" s="153"/>
      <c r="AI352" s="125"/>
      <c r="AJ352" s="125"/>
      <c r="AK352" s="125"/>
      <c r="AN352" s="218"/>
      <c r="AO352" s="218"/>
    </row>
    <row r="353" spans="1:37" hidden="1"/>
    <row r="354" spans="1:37" s="4" customFormat="1" hidden="1">
      <c r="A354" s="18"/>
      <c r="B354" s="77"/>
      <c r="C354" s="40"/>
      <c r="D354" s="60"/>
      <c r="E354" s="70"/>
      <c r="F354" s="77"/>
      <c r="G354" s="77"/>
      <c r="H354" s="77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  <c r="AC354" s="77"/>
      <c r="AD354" s="77"/>
      <c r="AE354" s="77"/>
      <c r="AF354" s="77"/>
      <c r="AG354" s="77"/>
      <c r="AH354" s="77"/>
      <c r="AI354" s="77"/>
      <c r="AJ354" s="198"/>
    </row>
    <row r="355" spans="1:37" s="4" customFormat="1" ht="18.75" hidden="1">
      <c r="A355" s="19"/>
      <c r="C355" s="41"/>
      <c r="D355" s="61" t="s">
        <v>44</v>
      </c>
      <c r="E355" s="61" t="s">
        <v>44</v>
      </c>
      <c r="G355" s="70" t="s">
        <v>60</v>
      </c>
      <c r="AA355" s="10" t="s">
        <v>72</v>
      </c>
      <c r="AB355" s="10">
        <v>0</v>
      </c>
      <c r="AF355" s="154"/>
      <c r="AJ355" s="199"/>
    </row>
    <row r="356" spans="1:37" s="4" customFormat="1" ht="28.5" hidden="1">
      <c r="A356" s="19"/>
      <c r="C356" s="41"/>
      <c r="D356" s="61" t="s">
        <v>25</v>
      </c>
      <c r="E356" s="61" t="s">
        <v>25</v>
      </c>
      <c r="G356" s="70" t="s">
        <v>58</v>
      </c>
      <c r="K356" s="87" t="s">
        <v>89</v>
      </c>
      <c r="L356" s="91"/>
      <c r="M356" s="91"/>
      <c r="N356" s="91"/>
      <c r="O356" s="91"/>
      <c r="P356" s="91"/>
      <c r="Q356" s="91"/>
      <c r="R356" s="91"/>
      <c r="S356" s="91"/>
      <c r="T356" s="91"/>
      <c r="U356" s="91"/>
      <c r="V356" s="91"/>
      <c r="W356" s="91"/>
      <c r="X356" s="91"/>
      <c r="Y356" s="113"/>
      <c r="AA356" s="4" t="s">
        <v>73</v>
      </c>
      <c r="AB356" s="10">
        <v>1</v>
      </c>
      <c r="AF356" s="154"/>
      <c r="AJ356" s="199"/>
    </row>
    <row r="357" spans="1:37" s="4" customFormat="1" ht="18.75" hidden="1" customHeight="1">
      <c r="A357" s="19"/>
      <c r="C357" s="41"/>
      <c r="D357" s="61" t="s">
        <v>53</v>
      </c>
      <c r="E357" s="61" t="s">
        <v>53</v>
      </c>
      <c r="G357" s="70" t="s">
        <v>48</v>
      </c>
      <c r="K357" s="87" t="s">
        <v>90</v>
      </c>
      <c r="L357" s="91"/>
      <c r="M357" s="91"/>
      <c r="N357" s="91"/>
      <c r="O357" s="91"/>
      <c r="P357" s="91"/>
      <c r="Q357" s="91"/>
      <c r="R357" s="91"/>
      <c r="S357" s="91"/>
      <c r="T357" s="91"/>
      <c r="U357" s="91"/>
      <c r="V357" s="91"/>
      <c r="W357" s="91"/>
      <c r="X357" s="91"/>
      <c r="Y357" s="113"/>
      <c r="AA357" s="10" t="s">
        <v>43</v>
      </c>
      <c r="AB357" s="10">
        <v>2</v>
      </c>
      <c r="AF357" s="154"/>
      <c r="AJ357" s="199"/>
    </row>
    <row r="358" spans="1:37" s="4" customFormat="1" ht="19.5" hidden="1" customHeight="1">
      <c r="A358" s="19"/>
      <c r="C358" s="41"/>
      <c r="D358" s="61" t="s">
        <v>56</v>
      </c>
      <c r="E358" s="61" t="s">
        <v>56</v>
      </c>
      <c r="G358" s="70" t="s">
        <v>54</v>
      </c>
      <c r="K358" s="87" t="s">
        <v>91</v>
      </c>
      <c r="L358" s="91"/>
      <c r="M358" s="91"/>
      <c r="N358" s="91"/>
      <c r="O358" s="91"/>
      <c r="P358" s="91"/>
      <c r="Q358" s="91"/>
      <c r="R358" s="91"/>
      <c r="S358" s="91"/>
      <c r="T358" s="91"/>
      <c r="U358" s="91"/>
      <c r="V358" s="91"/>
      <c r="W358" s="91"/>
      <c r="X358" s="91"/>
      <c r="Y358" s="113"/>
      <c r="AA358" s="10" t="s">
        <v>74</v>
      </c>
      <c r="AB358" s="10">
        <v>3</v>
      </c>
      <c r="AJ358" s="199"/>
    </row>
    <row r="359" spans="1:37" s="4" customFormat="1" ht="19.5" hidden="1" customHeight="1">
      <c r="A359" s="19"/>
      <c r="C359" s="41"/>
      <c r="D359" s="61" t="s">
        <v>12</v>
      </c>
      <c r="E359" s="61" t="s">
        <v>12</v>
      </c>
      <c r="G359" s="10" t="s">
        <v>61</v>
      </c>
      <c r="K359" s="87" t="s">
        <v>92</v>
      </c>
      <c r="L359" s="91"/>
      <c r="M359" s="91"/>
      <c r="N359" s="91"/>
      <c r="O359" s="91"/>
      <c r="P359" s="91"/>
      <c r="Q359" s="91"/>
      <c r="R359" s="91"/>
      <c r="S359" s="91"/>
      <c r="T359" s="91"/>
      <c r="U359" s="91"/>
      <c r="V359" s="91"/>
      <c r="W359" s="91"/>
      <c r="X359" s="91"/>
      <c r="Y359" s="113"/>
      <c r="AA359" s="10" t="s">
        <v>75</v>
      </c>
      <c r="AB359" s="10">
        <v>4</v>
      </c>
      <c r="AJ359" s="199"/>
    </row>
    <row r="360" spans="1:37" s="4" customFormat="1" ht="19.5" hidden="1" customHeight="1">
      <c r="A360" s="19"/>
      <c r="C360" s="41"/>
      <c r="D360" s="61"/>
      <c r="E360" s="61"/>
      <c r="K360" s="88"/>
      <c r="L360" s="91"/>
      <c r="M360" s="91"/>
      <c r="N360" s="91"/>
      <c r="O360" s="91"/>
      <c r="P360" s="91"/>
      <c r="Q360" s="91"/>
      <c r="R360" s="91"/>
      <c r="S360" s="91"/>
      <c r="T360" s="91"/>
      <c r="U360" s="91"/>
      <c r="V360" s="91"/>
      <c r="W360" s="91"/>
      <c r="X360" s="91"/>
      <c r="Y360" s="113"/>
      <c r="AA360" s="10" t="s">
        <v>76</v>
      </c>
      <c r="AB360" s="10">
        <v>5</v>
      </c>
      <c r="AJ360" s="199"/>
    </row>
    <row r="361" spans="1:37" s="4" customFormat="1" ht="19.5" hidden="1" customHeight="1">
      <c r="A361" s="19"/>
      <c r="C361" s="41"/>
      <c r="D361" s="61"/>
      <c r="E361" s="61"/>
      <c r="K361" s="88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  <c r="X361" s="91"/>
      <c r="Y361" s="113"/>
      <c r="AA361" s="10" t="s">
        <v>40</v>
      </c>
      <c r="AB361" s="10">
        <v>6</v>
      </c>
      <c r="AJ361" s="199"/>
    </row>
    <row r="362" spans="1:37" s="4" customFormat="1" ht="19.5" hidden="1" customHeight="1">
      <c r="A362" s="19"/>
      <c r="C362" s="41"/>
      <c r="D362" s="61"/>
      <c r="E362" s="61"/>
      <c r="K362" s="88"/>
      <c r="L362" s="91"/>
      <c r="M362" s="91"/>
      <c r="N362" s="91"/>
      <c r="O362" s="91"/>
      <c r="P362" s="91"/>
      <c r="Q362" s="91"/>
      <c r="R362" s="91"/>
      <c r="S362" s="91"/>
      <c r="T362" s="91"/>
      <c r="U362" s="91"/>
      <c r="V362" s="91"/>
      <c r="W362" s="91"/>
      <c r="X362" s="91"/>
      <c r="Y362" s="113"/>
      <c r="AJ362" s="199"/>
    </row>
    <row r="363" spans="1:37" s="4" customFormat="1" ht="19.5" hidden="1" customHeight="1">
      <c r="A363" s="19"/>
      <c r="C363" s="41"/>
      <c r="D363" s="62"/>
      <c r="E363" s="61"/>
      <c r="K363" s="88"/>
      <c r="L363" s="91"/>
      <c r="M363" s="91"/>
      <c r="N363" s="91"/>
      <c r="O363" s="91"/>
      <c r="P363" s="91"/>
      <c r="Q363" s="91"/>
      <c r="R363" s="91"/>
      <c r="S363" s="91"/>
      <c r="T363" s="91"/>
      <c r="U363" s="91"/>
      <c r="V363" s="91"/>
      <c r="W363" s="91"/>
      <c r="X363" s="91"/>
      <c r="Y363" s="113"/>
      <c r="AJ363" s="199"/>
    </row>
    <row r="364" spans="1:37" s="4" customFormat="1" ht="19.5" hidden="1" customHeight="1">
      <c r="A364" s="19"/>
      <c r="C364" s="41"/>
      <c r="D364" s="41"/>
      <c r="AJ364" s="199"/>
    </row>
    <row r="365" spans="1:37" s="4" customFormat="1" ht="19.5" hidden="1" customHeight="1">
      <c r="A365" s="19"/>
      <c r="C365" s="41"/>
      <c r="D365" s="41"/>
      <c r="AJ365" s="199"/>
    </row>
    <row r="366" spans="1:37" s="4" customFormat="1" ht="19.5" hidden="1" customHeight="1">
      <c r="A366" s="19"/>
      <c r="C366" s="41"/>
      <c r="D366" s="41"/>
      <c r="AJ366" s="199"/>
    </row>
    <row r="367" spans="1:37" s="4" customFormat="1" hidden="1">
      <c r="A367" s="19"/>
      <c r="C367" s="41"/>
      <c r="D367" s="41"/>
      <c r="AJ367" s="199"/>
    </row>
    <row r="368" spans="1:37" hidden="1">
      <c r="A368" s="19"/>
      <c r="B368" s="10"/>
      <c r="C368" s="41"/>
      <c r="D368" s="41">
        <v>1</v>
      </c>
      <c r="E368" s="41">
        <v>2</v>
      </c>
      <c r="F368" s="41">
        <v>3</v>
      </c>
      <c r="G368" s="41">
        <v>4</v>
      </c>
      <c r="H368" s="41">
        <v>5</v>
      </c>
      <c r="I368" s="41">
        <v>6</v>
      </c>
      <c r="J368" s="41">
        <v>7</v>
      </c>
      <c r="K368" s="41">
        <v>8</v>
      </c>
      <c r="L368" s="41">
        <v>9</v>
      </c>
      <c r="M368" s="41">
        <v>10</v>
      </c>
      <c r="N368" s="41">
        <v>11</v>
      </c>
      <c r="O368" s="41">
        <v>12</v>
      </c>
      <c r="P368" s="41">
        <v>13</v>
      </c>
      <c r="Q368" s="41">
        <v>14</v>
      </c>
      <c r="R368" s="41">
        <v>15</v>
      </c>
      <c r="S368" s="41">
        <v>16</v>
      </c>
      <c r="T368" s="41">
        <v>17</v>
      </c>
      <c r="U368" s="41">
        <v>18</v>
      </c>
      <c r="V368" s="41">
        <v>19</v>
      </c>
      <c r="W368" s="41">
        <v>20</v>
      </c>
      <c r="X368" s="41">
        <v>21</v>
      </c>
      <c r="Y368" s="41">
        <v>22</v>
      </c>
      <c r="Z368" s="41">
        <v>23</v>
      </c>
      <c r="AA368" s="41">
        <v>24</v>
      </c>
      <c r="AB368" s="41">
        <v>25</v>
      </c>
      <c r="AC368" s="41">
        <v>26</v>
      </c>
      <c r="AD368" s="41">
        <v>27</v>
      </c>
      <c r="AE368" s="41">
        <v>28</v>
      </c>
      <c r="AF368" s="10"/>
      <c r="AG368" s="10"/>
      <c r="AH368" s="10"/>
      <c r="AI368" s="10"/>
      <c r="AJ368" s="199"/>
      <c r="AK368" s="10"/>
    </row>
    <row r="369" spans="1:53" hidden="1">
      <c r="A369" s="20"/>
      <c r="B369" s="155"/>
      <c r="C369" s="42">
        <v>1</v>
      </c>
      <c r="D369" s="63">
        <f>H4</f>
        <v>45383</v>
      </c>
      <c r="E369" s="63">
        <f t="shared" ref="E369:AE408" si="0">D369+1</f>
        <v>45384</v>
      </c>
      <c r="F369" s="63">
        <f t="shared" si="0"/>
        <v>45385</v>
      </c>
      <c r="G369" s="63">
        <f t="shared" si="0"/>
        <v>45386</v>
      </c>
      <c r="H369" s="63">
        <f t="shared" si="0"/>
        <v>45387</v>
      </c>
      <c r="I369" s="63">
        <f t="shared" si="0"/>
        <v>45388</v>
      </c>
      <c r="J369" s="63">
        <f t="shared" si="0"/>
        <v>45389</v>
      </c>
      <c r="K369" s="63">
        <f t="shared" si="0"/>
        <v>45390</v>
      </c>
      <c r="L369" s="63">
        <f t="shared" si="0"/>
        <v>45391</v>
      </c>
      <c r="M369" s="63">
        <f t="shared" si="0"/>
        <v>45392</v>
      </c>
      <c r="N369" s="63">
        <f t="shared" si="0"/>
        <v>45393</v>
      </c>
      <c r="O369" s="63">
        <f t="shared" si="0"/>
        <v>45394</v>
      </c>
      <c r="P369" s="63">
        <f t="shared" si="0"/>
        <v>45395</v>
      </c>
      <c r="Q369" s="63">
        <f t="shared" si="0"/>
        <v>45396</v>
      </c>
      <c r="R369" s="63">
        <f t="shared" si="0"/>
        <v>45397</v>
      </c>
      <c r="S369" s="63">
        <f t="shared" si="0"/>
        <v>45398</v>
      </c>
      <c r="T369" s="63">
        <f t="shared" si="0"/>
        <v>45399</v>
      </c>
      <c r="U369" s="63">
        <f t="shared" si="0"/>
        <v>45400</v>
      </c>
      <c r="V369" s="63">
        <f t="shared" si="0"/>
        <v>45401</v>
      </c>
      <c r="W369" s="63">
        <f t="shared" si="0"/>
        <v>45402</v>
      </c>
      <c r="X369" s="63">
        <f t="shared" si="0"/>
        <v>45403</v>
      </c>
      <c r="Y369" s="63">
        <f t="shared" si="0"/>
        <v>45404</v>
      </c>
      <c r="Z369" s="63">
        <f t="shared" si="0"/>
        <v>45405</v>
      </c>
      <c r="AA369" s="63">
        <f t="shared" si="0"/>
        <v>45406</v>
      </c>
      <c r="AB369" s="63">
        <f t="shared" si="0"/>
        <v>45407</v>
      </c>
      <c r="AC369" s="63">
        <f t="shared" si="0"/>
        <v>45408</v>
      </c>
      <c r="AD369" s="63">
        <f t="shared" si="0"/>
        <v>45409</v>
      </c>
      <c r="AE369" s="63">
        <f t="shared" si="0"/>
        <v>45410</v>
      </c>
      <c r="AF369" s="155"/>
      <c r="AG369" s="155"/>
      <c r="AH369" s="155"/>
      <c r="AI369" s="155"/>
      <c r="AJ369" s="200"/>
      <c r="AK369" s="155"/>
      <c r="AN369" s="7"/>
      <c r="AO369" s="7"/>
    </row>
    <row r="370" spans="1:53" hidden="1">
      <c r="A370" s="20"/>
      <c r="B370" s="155"/>
      <c r="C370" s="42">
        <v>2</v>
      </c>
      <c r="D370" s="63">
        <f t="shared" ref="D370:D408" si="1">AE369+1</f>
        <v>45411</v>
      </c>
      <c r="E370" s="63">
        <f t="shared" si="0"/>
        <v>45412</v>
      </c>
      <c r="F370" s="63">
        <f t="shared" si="0"/>
        <v>45413</v>
      </c>
      <c r="G370" s="63">
        <f t="shared" si="0"/>
        <v>45414</v>
      </c>
      <c r="H370" s="63">
        <f t="shared" si="0"/>
        <v>45415</v>
      </c>
      <c r="I370" s="63">
        <f t="shared" si="0"/>
        <v>45416</v>
      </c>
      <c r="J370" s="63">
        <f t="shared" si="0"/>
        <v>45417</v>
      </c>
      <c r="K370" s="63">
        <f t="shared" si="0"/>
        <v>45418</v>
      </c>
      <c r="L370" s="63">
        <f t="shared" si="0"/>
        <v>45419</v>
      </c>
      <c r="M370" s="63">
        <f t="shared" si="0"/>
        <v>45420</v>
      </c>
      <c r="N370" s="63">
        <f t="shared" si="0"/>
        <v>45421</v>
      </c>
      <c r="O370" s="63">
        <f t="shared" si="0"/>
        <v>45422</v>
      </c>
      <c r="P370" s="63">
        <f t="shared" si="0"/>
        <v>45423</v>
      </c>
      <c r="Q370" s="63">
        <f t="shared" si="0"/>
        <v>45424</v>
      </c>
      <c r="R370" s="63">
        <f t="shared" si="0"/>
        <v>45425</v>
      </c>
      <c r="S370" s="63">
        <f t="shared" si="0"/>
        <v>45426</v>
      </c>
      <c r="T370" s="63">
        <f t="shared" si="0"/>
        <v>45427</v>
      </c>
      <c r="U370" s="63">
        <f t="shared" si="0"/>
        <v>45428</v>
      </c>
      <c r="V370" s="63">
        <f t="shared" si="0"/>
        <v>45429</v>
      </c>
      <c r="W370" s="63">
        <f t="shared" si="0"/>
        <v>45430</v>
      </c>
      <c r="X370" s="63">
        <f t="shared" si="0"/>
        <v>45431</v>
      </c>
      <c r="Y370" s="63">
        <f t="shared" si="0"/>
        <v>45432</v>
      </c>
      <c r="Z370" s="63">
        <f t="shared" si="0"/>
        <v>45433</v>
      </c>
      <c r="AA370" s="63">
        <f t="shared" si="0"/>
        <v>45434</v>
      </c>
      <c r="AB370" s="63">
        <f t="shared" si="0"/>
        <v>45435</v>
      </c>
      <c r="AC370" s="63">
        <f t="shared" si="0"/>
        <v>45436</v>
      </c>
      <c r="AD370" s="63">
        <f t="shared" si="0"/>
        <v>45437</v>
      </c>
      <c r="AE370" s="63">
        <f t="shared" si="0"/>
        <v>45438</v>
      </c>
      <c r="AF370" s="155"/>
      <c r="AG370" s="155"/>
      <c r="AH370" s="155"/>
      <c r="AI370" s="155"/>
      <c r="AJ370" s="200"/>
      <c r="AK370" s="155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</row>
    <row r="371" spans="1:53" hidden="1">
      <c r="A371" s="20"/>
      <c r="B371" s="155"/>
      <c r="C371" s="42">
        <v>3</v>
      </c>
      <c r="D371" s="63">
        <f t="shared" si="1"/>
        <v>45439</v>
      </c>
      <c r="E371" s="63">
        <f t="shared" si="0"/>
        <v>45440</v>
      </c>
      <c r="F371" s="63">
        <f t="shared" si="0"/>
        <v>45441</v>
      </c>
      <c r="G371" s="63">
        <f t="shared" si="0"/>
        <v>45442</v>
      </c>
      <c r="H371" s="63">
        <f t="shared" si="0"/>
        <v>45443</v>
      </c>
      <c r="I371" s="63">
        <f t="shared" si="0"/>
        <v>45444</v>
      </c>
      <c r="J371" s="63">
        <f t="shared" si="0"/>
        <v>45445</v>
      </c>
      <c r="K371" s="63">
        <f t="shared" si="0"/>
        <v>45446</v>
      </c>
      <c r="L371" s="63">
        <f t="shared" si="0"/>
        <v>45447</v>
      </c>
      <c r="M371" s="63">
        <f t="shared" si="0"/>
        <v>45448</v>
      </c>
      <c r="N371" s="63">
        <f t="shared" si="0"/>
        <v>45449</v>
      </c>
      <c r="O371" s="63">
        <f t="shared" si="0"/>
        <v>45450</v>
      </c>
      <c r="P371" s="63">
        <f t="shared" si="0"/>
        <v>45451</v>
      </c>
      <c r="Q371" s="63">
        <f t="shared" si="0"/>
        <v>45452</v>
      </c>
      <c r="R371" s="63">
        <f t="shared" si="0"/>
        <v>45453</v>
      </c>
      <c r="S371" s="63">
        <f t="shared" si="0"/>
        <v>45454</v>
      </c>
      <c r="T371" s="63">
        <f t="shared" si="0"/>
        <v>45455</v>
      </c>
      <c r="U371" s="63">
        <f t="shared" si="0"/>
        <v>45456</v>
      </c>
      <c r="V371" s="63">
        <f t="shared" si="0"/>
        <v>45457</v>
      </c>
      <c r="W371" s="63">
        <f t="shared" si="0"/>
        <v>45458</v>
      </c>
      <c r="X371" s="63">
        <f t="shared" si="0"/>
        <v>45459</v>
      </c>
      <c r="Y371" s="63">
        <f t="shared" si="0"/>
        <v>45460</v>
      </c>
      <c r="Z371" s="63">
        <f t="shared" si="0"/>
        <v>45461</v>
      </c>
      <c r="AA371" s="63">
        <f t="shared" si="0"/>
        <v>45462</v>
      </c>
      <c r="AB371" s="63">
        <f t="shared" si="0"/>
        <v>45463</v>
      </c>
      <c r="AC371" s="63">
        <f t="shared" si="0"/>
        <v>45464</v>
      </c>
      <c r="AD371" s="63">
        <f t="shared" si="0"/>
        <v>45465</v>
      </c>
      <c r="AE371" s="63">
        <f t="shared" si="0"/>
        <v>45466</v>
      </c>
      <c r="AF371" s="155"/>
      <c r="AG371" s="155"/>
      <c r="AH371" s="155"/>
      <c r="AI371" s="155"/>
      <c r="AJ371" s="200"/>
      <c r="AK371" s="155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</row>
    <row r="372" spans="1:53" s="7" customFormat="1" ht="17.25" hidden="1" customHeight="1">
      <c r="A372" s="20"/>
      <c r="C372" s="42">
        <v>4</v>
      </c>
      <c r="D372" s="63">
        <f t="shared" si="1"/>
        <v>45467</v>
      </c>
      <c r="E372" s="63">
        <f t="shared" si="0"/>
        <v>45468</v>
      </c>
      <c r="F372" s="63">
        <f t="shared" si="0"/>
        <v>45469</v>
      </c>
      <c r="G372" s="63">
        <f t="shared" si="0"/>
        <v>45470</v>
      </c>
      <c r="H372" s="63">
        <f t="shared" si="0"/>
        <v>45471</v>
      </c>
      <c r="I372" s="63">
        <f t="shared" si="0"/>
        <v>45472</v>
      </c>
      <c r="J372" s="63">
        <f t="shared" si="0"/>
        <v>45473</v>
      </c>
      <c r="K372" s="63">
        <f t="shared" si="0"/>
        <v>45474</v>
      </c>
      <c r="L372" s="63">
        <f t="shared" si="0"/>
        <v>45475</v>
      </c>
      <c r="M372" s="63">
        <f t="shared" si="0"/>
        <v>45476</v>
      </c>
      <c r="N372" s="63">
        <f t="shared" si="0"/>
        <v>45477</v>
      </c>
      <c r="O372" s="63">
        <f t="shared" si="0"/>
        <v>45478</v>
      </c>
      <c r="P372" s="63">
        <f t="shared" si="0"/>
        <v>45479</v>
      </c>
      <c r="Q372" s="63">
        <f t="shared" si="0"/>
        <v>45480</v>
      </c>
      <c r="R372" s="63">
        <f t="shared" si="0"/>
        <v>45481</v>
      </c>
      <c r="S372" s="63">
        <f t="shared" si="0"/>
        <v>45482</v>
      </c>
      <c r="T372" s="63">
        <f t="shared" si="0"/>
        <v>45483</v>
      </c>
      <c r="U372" s="63">
        <f t="shared" si="0"/>
        <v>45484</v>
      </c>
      <c r="V372" s="63">
        <f t="shared" si="0"/>
        <v>45485</v>
      </c>
      <c r="W372" s="63">
        <f t="shared" si="0"/>
        <v>45486</v>
      </c>
      <c r="X372" s="63">
        <f t="shared" si="0"/>
        <v>45487</v>
      </c>
      <c r="Y372" s="63">
        <f t="shared" si="0"/>
        <v>45488</v>
      </c>
      <c r="Z372" s="63">
        <f t="shared" si="0"/>
        <v>45489</v>
      </c>
      <c r="AA372" s="63">
        <f t="shared" si="0"/>
        <v>45490</v>
      </c>
      <c r="AB372" s="63">
        <f t="shared" si="0"/>
        <v>45491</v>
      </c>
      <c r="AC372" s="63">
        <f t="shared" si="0"/>
        <v>45492</v>
      </c>
      <c r="AD372" s="63">
        <f t="shared" si="0"/>
        <v>45493</v>
      </c>
      <c r="AE372" s="63">
        <f t="shared" si="0"/>
        <v>45494</v>
      </c>
      <c r="AJ372" s="200"/>
    </row>
    <row r="373" spans="1:53" s="7" customFormat="1" ht="17.25" hidden="1" customHeight="1">
      <c r="A373" s="20"/>
      <c r="C373" s="42">
        <v>5</v>
      </c>
      <c r="D373" s="63">
        <f t="shared" si="1"/>
        <v>45495</v>
      </c>
      <c r="E373" s="63">
        <f t="shared" si="0"/>
        <v>45496</v>
      </c>
      <c r="F373" s="63">
        <f t="shared" si="0"/>
        <v>45497</v>
      </c>
      <c r="G373" s="63">
        <f t="shared" si="0"/>
        <v>45498</v>
      </c>
      <c r="H373" s="63">
        <f t="shared" si="0"/>
        <v>45499</v>
      </c>
      <c r="I373" s="63">
        <f t="shared" si="0"/>
        <v>45500</v>
      </c>
      <c r="J373" s="63">
        <f t="shared" si="0"/>
        <v>45501</v>
      </c>
      <c r="K373" s="63">
        <f t="shared" si="0"/>
        <v>45502</v>
      </c>
      <c r="L373" s="63">
        <f t="shared" si="0"/>
        <v>45503</v>
      </c>
      <c r="M373" s="63">
        <f t="shared" si="0"/>
        <v>45504</v>
      </c>
      <c r="N373" s="63">
        <f t="shared" si="0"/>
        <v>45505</v>
      </c>
      <c r="O373" s="63">
        <f t="shared" si="0"/>
        <v>45506</v>
      </c>
      <c r="P373" s="63">
        <f t="shared" si="0"/>
        <v>45507</v>
      </c>
      <c r="Q373" s="63">
        <f t="shared" si="0"/>
        <v>45508</v>
      </c>
      <c r="R373" s="63">
        <f t="shared" si="0"/>
        <v>45509</v>
      </c>
      <c r="S373" s="63">
        <f t="shared" si="0"/>
        <v>45510</v>
      </c>
      <c r="T373" s="63">
        <f t="shared" si="0"/>
        <v>45511</v>
      </c>
      <c r="U373" s="63">
        <f t="shared" si="0"/>
        <v>45512</v>
      </c>
      <c r="V373" s="63">
        <f t="shared" si="0"/>
        <v>45513</v>
      </c>
      <c r="W373" s="63">
        <f t="shared" si="0"/>
        <v>45514</v>
      </c>
      <c r="X373" s="63">
        <f t="shared" si="0"/>
        <v>45515</v>
      </c>
      <c r="Y373" s="63">
        <f t="shared" si="0"/>
        <v>45516</v>
      </c>
      <c r="Z373" s="63">
        <f t="shared" si="0"/>
        <v>45517</v>
      </c>
      <c r="AA373" s="63">
        <f t="shared" si="0"/>
        <v>45518</v>
      </c>
      <c r="AB373" s="63">
        <f t="shared" si="0"/>
        <v>45519</v>
      </c>
      <c r="AC373" s="63">
        <f t="shared" si="0"/>
        <v>45520</v>
      </c>
      <c r="AD373" s="63">
        <f t="shared" si="0"/>
        <v>45521</v>
      </c>
      <c r="AE373" s="63">
        <f t="shared" si="0"/>
        <v>45522</v>
      </c>
      <c r="AJ373" s="200"/>
    </row>
    <row r="374" spans="1:53" s="7" customFormat="1" ht="17.25" hidden="1" customHeight="1">
      <c r="A374" s="20"/>
      <c r="C374" s="42">
        <v>6</v>
      </c>
      <c r="D374" s="63">
        <f t="shared" si="1"/>
        <v>45523</v>
      </c>
      <c r="E374" s="63">
        <f t="shared" si="0"/>
        <v>45524</v>
      </c>
      <c r="F374" s="63">
        <f t="shared" si="0"/>
        <v>45525</v>
      </c>
      <c r="G374" s="63">
        <f t="shared" si="0"/>
        <v>45526</v>
      </c>
      <c r="H374" s="63">
        <f t="shared" si="0"/>
        <v>45527</v>
      </c>
      <c r="I374" s="63">
        <f t="shared" si="0"/>
        <v>45528</v>
      </c>
      <c r="J374" s="63">
        <f t="shared" si="0"/>
        <v>45529</v>
      </c>
      <c r="K374" s="63">
        <f t="shared" si="0"/>
        <v>45530</v>
      </c>
      <c r="L374" s="63">
        <f t="shared" si="0"/>
        <v>45531</v>
      </c>
      <c r="M374" s="63">
        <f t="shared" si="0"/>
        <v>45532</v>
      </c>
      <c r="N374" s="63">
        <f t="shared" si="0"/>
        <v>45533</v>
      </c>
      <c r="O374" s="63">
        <f t="shared" si="0"/>
        <v>45534</v>
      </c>
      <c r="P374" s="63">
        <f t="shared" si="0"/>
        <v>45535</v>
      </c>
      <c r="Q374" s="63">
        <f t="shared" si="0"/>
        <v>45536</v>
      </c>
      <c r="R374" s="63">
        <f t="shared" si="0"/>
        <v>45537</v>
      </c>
      <c r="S374" s="63">
        <f t="shared" si="0"/>
        <v>45538</v>
      </c>
      <c r="T374" s="63">
        <f t="shared" si="0"/>
        <v>45539</v>
      </c>
      <c r="U374" s="63">
        <f t="shared" si="0"/>
        <v>45540</v>
      </c>
      <c r="V374" s="63">
        <f t="shared" si="0"/>
        <v>45541</v>
      </c>
      <c r="W374" s="63">
        <f t="shared" si="0"/>
        <v>45542</v>
      </c>
      <c r="X374" s="63">
        <f t="shared" si="0"/>
        <v>45543</v>
      </c>
      <c r="Y374" s="63">
        <f t="shared" si="0"/>
        <v>45544</v>
      </c>
      <c r="Z374" s="63">
        <f t="shared" si="0"/>
        <v>45545</v>
      </c>
      <c r="AA374" s="63">
        <f t="shared" si="0"/>
        <v>45546</v>
      </c>
      <c r="AB374" s="63">
        <f t="shared" si="0"/>
        <v>45547</v>
      </c>
      <c r="AC374" s="63">
        <f t="shared" si="0"/>
        <v>45548</v>
      </c>
      <c r="AD374" s="63">
        <f t="shared" si="0"/>
        <v>45549</v>
      </c>
      <c r="AE374" s="63">
        <f t="shared" si="0"/>
        <v>45550</v>
      </c>
      <c r="AJ374" s="200"/>
    </row>
    <row r="375" spans="1:53" s="7" customFormat="1" ht="17.25" hidden="1" customHeight="1">
      <c r="A375" s="20"/>
      <c r="C375" s="42">
        <v>7</v>
      </c>
      <c r="D375" s="63">
        <f t="shared" si="1"/>
        <v>45551</v>
      </c>
      <c r="E375" s="63">
        <f t="shared" si="0"/>
        <v>45552</v>
      </c>
      <c r="F375" s="63">
        <f t="shared" si="0"/>
        <v>45553</v>
      </c>
      <c r="G375" s="63">
        <f t="shared" si="0"/>
        <v>45554</v>
      </c>
      <c r="H375" s="63">
        <f t="shared" si="0"/>
        <v>45555</v>
      </c>
      <c r="I375" s="63">
        <f t="shared" si="0"/>
        <v>45556</v>
      </c>
      <c r="J375" s="63">
        <f t="shared" si="0"/>
        <v>45557</v>
      </c>
      <c r="K375" s="63">
        <f t="shared" si="0"/>
        <v>45558</v>
      </c>
      <c r="L375" s="63">
        <f t="shared" si="0"/>
        <v>45559</v>
      </c>
      <c r="M375" s="63">
        <f t="shared" si="0"/>
        <v>45560</v>
      </c>
      <c r="N375" s="63">
        <f t="shared" si="0"/>
        <v>45561</v>
      </c>
      <c r="O375" s="63">
        <f t="shared" si="0"/>
        <v>45562</v>
      </c>
      <c r="P375" s="63">
        <f t="shared" si="0"/>
        <v>45563</v>
      </c>
      <c r="Q375" s="63">
        <f t="shared" si="0"/>
        <v>45564</v>
      </c>
      <c r="R375" s="63">
        <f t="shared" si="0"/>
        <v>45565</v>
      </c>
      <c r="S375" s="63">
        <f t="shared" si="0"/>
        <v>45566</v>
      </c>
      <c r="T375" s="63">
        <f t="shared" si="0"/>
        <v>45567</v>
      </c>
      <c r="U375" s="63">
        <f t="shared" si="0"/>
        <v>45568</v>
      </c>
      <c r="V375" s="63">
        <f t="shared" si="0"/>
        <v>45569</v>
      </c>
      <c r="W375" s="63">
        <f t="shared" si="0"/>
        <v>45570</v>
      </c>
      <c r="X375" s="63">
        <f t="shared" si="0"/>
        <v>45571</v>
      </c>
      <c r="Y375" s="63">
        <f t="shared" si="0"/>
        <v>45572</v>
      </c>
      <c r="Z375" s="63">
        <f t="shared" si="0"/>
        <v>45573</v>
      </c>
      <c r="AA375" s="63">
        <f t="shared" si="0"/>
        <v>45574</v>
      </c>
      <c r="AB375" s="63">
        <f t="shared" si="0"/>
        <v>45575</v>
      </c>
      <c r="AC375" s="63">
        <f t="shared" si="0"/>
        <v>45576</v>
      </c>
      <c r="AD375" s="63">
        <f t="shared" si="0"/>
        <v>45577</v>
      </c>
      <c r="AE375" s="63">
        <f t="shared" si="0"/>
        <v>45578</v>
      </c>
      <c r="AJ375" s="200"/>
    </row>
    <row r="376" spans="1:53" s="7" customFormat="1" ht="17.25" hidden="1" customHeight="1">
      <c r="A376" s="20"/>
      <c r="C376" s="42">
        <v>8</v>
      </c>
      <c r="D376" s="63">
        <f t="shared" si="1"/>
        <v>45579</v>
      </c>
      <c r="E376" s="63">
        <f t="shared" si="0"/>
        <v>45580</v>
      </c>
      <c r="F376" s="63">
        <f t="shared" si="0"/>
        <v>45581</v>
      </c>
      <c r="G376" s="63">
        <f t="shared" si="0"/>
        <v>45582</v>
      </c>
      <c r="H376" s="63">
        <f t="shared" si="0"/>
        <v>45583</v>
      </c>
      <c r="I376" s="63">
        <f t="shared" si="0"/>
        <v>45584</v>
      </c>
      <c r="J376" s="63">
        <f t="shared" si="0"/>
        <v>45585</v>
      </c>
      <c r="K376" s="63">
        <f t="shared" si="0"/>
        <v>45586</v>
      </c>
      <c r="L376" s="63">
        <f t="shared" si="0"/>
        <v>45587</v>
      </c>
      <c r="M376" s="63">
        <f t="shared" si="0"/>
        <v>45588</v>
      </c>
      <c r="N376" s="63">
        <f t="shared" si="0"/>
        <v>45589</v>
      </c>
      <c r="O376" s="63">
        <f t="shared" si="0"/>
        <v>45590</v>
      </c>
      <c r="P376" s="63">
        <f t="shared" si="0"/>
        <v>45591</v>
      </c>
      <c r="Q376" s="63">
        <f t="shared" si="0"/>
        <v>45592</v>
      </c>
      <c r="R376" s="63">
        <f t="shared" si="0"/>
        <v>45593</v>
      </c>
      <c r="S376" s="63">
        <f t="shared" si="0"/>
        <v>45594</v>
      </c>
      <c r="T376" s="63">
        <f t="shared" si="0"/>
        <v>45595</v>
      </c>
      <c r="U376" s="63">
        <f t="shared" si="0"/>
        <v>45596</v>
      </c>
      <c r="V376" s="63">
        <f t="shared" si="0"/>
        <v>45597</v>
      </c>
      <c r="W376" s="63">
        <f t="shared" si="0"/>
        <v>45598</v>
      </c>
      <c r="X376" s="63">
        <f t="shared" si="0"/>
        <v>45599</v>
      </c>
      <c r="Y376" s="63">
        <f t="shared" si="0"/>
        <v>45600</v>
      </c>
      <c r="Z376" s="63">
        <f t="shared" si="0"/>
        <v>45601</v>
      </c>
      <c r="AA376" s="63">
        <f t="shared" si="0"/>
        <v>45602</v>
      </c>
      <c r="AB376" s="63">
        <f t="shared" si="0"/>
        <v>45603</v>
      </c>
      <c r="AC376" s="63">
        <f t="shared" si="0"/>
        <v>45604</v>
      </c>
      <c r="AD376" s="63">
        <f t="shared" si="0"/>
        <v>45605</v>
      </c>
      <c r="AE376" s="63">
        <f t="shared" si="0"/>
        <v>45606</v>
      </c>
      <c r="AJ376" s="200"/>
    </row>
    <row r="377" spans="1:53" s="7" customFormat="1" ht="17.25" hidden="1" customHeight="1">
      <c r="A377" s="20"/>
      <c r="C377" s="42">
        <v>9</v>
      </c>
      <c r="D377" s="63">
        <f t="shared" si="1"/>
        <v>45607</v>
      </c>
      <c r="E377" s="63">
        <f t="shared" si="0"/>
        <v>45608</v>
      </c>
      <c r="F377" s="63">
        <f t="shared" si="0"/>
        <v>45609</v>
      </c>
      <c r="G377" s="63">
        <f t="shared" si="0"/>
        <v>45610</v>
      </c>
      <c r="H377" s="63">
        <f t="shared" si="0"/>
        <v>45611</v>
      </c>
      <c r="I377" s="63">
        <f t="shared" si="0"/>
        <v>45612</v>
      </c>
      <c r="J377" s="63">
        <f t="shared" si="0"/>
        <v>45613</v>
      </c>
      <c r="K377" s="63">
        <f t="shared" si="0"/>
        <v>45614</v>
      </c>
      <c r="L377" s="63">
        <f t="shared" si="0"/>
        <v>45615</v>
      </c>
      <c r="M377" s="63">
        <f t="shared" si="0"/>
        <v>45616</v>
      </c>
      <c r="N377" s="63">
        <f t="shared" si="0"/>
        <v>45617</v>
      </c>
      <c r="O377" s="63">
        <f t="shared" si="0"/>
        <v>45618</v>
      </c>
      <c r="P377" s="63">
        <f t="shared" si="0"/>
        <v>45619</v>
      </c>
      <c r="Q377" s="63">
        <f t="shared" si="0"/>
        <v>45620</v>
      </c>
      <c r="R377" s="63">
        <f t="shared" si="0"/>
        <v>45621</v>
      </c>
      <c r="S377" s="63">
        <f t="shared" si="0"/>
        <v>45622</v>
      </c>
      <c r="T377" s="63">
        <f t="shared" si="0"/>
        <v>45623</v>
      </c>
      <c r="U377" s="63">
        <f t="shared" si="0"/>
        <v>45624</v>
      </c>
      <c r="V377" s="63">
        <f t="shared" si="0"/>
        <v>45625</v>
      </c>
      <c r="W377" s="63">
        <f t="shared" si="0"/>
        <v>45626</v>
      </c>
      <c r="X377" s="63">
        <f t="shared" si="0"/>
        <v>45627</v>
      </c>
      <c r="Y377" s="63">
        <f t="shared" si="0"/>
        <v>45628</v>
      </c>
      <c r="Z377" s="63">
        <f t="shared" si="0"/>
        <v>45629</v>
      </c>
      <c r="AA377" s="63">
        <f t="shared" si="0"/>
        <v>45630</v>
      </c>
      <c r="AB377" s="63">
        <f t="shared" si="0"/>
        <v>45631</v>
      </c>
      <c r="AC377" s="63">
        <f t="shared" si="0"/>
        <v>45632</v>
      </c>
      <c r="AD377" s="63">
        <f t="shared" si="0"/>
        <v>45633</v>
      </c>
      <c r="AE377" s="63">
        <f t="shared" si="0"/>
        <v>45634</v>
      </c>
      <c r="AJ377" s="200"/>
    </row>
    <row r="378" spans="1:53" s="7" customFormat="1" ht="17.25" hidden="1" customHeight="1">
      <c r="A378" s="20"/>
      <c r="C378" s="42">
        <v>10</v>
      </c>
      <c r="D378" s="63">
        <f t="shared" si="1"/>
        <v>45635</v>
      </c>
      <c r="E378" s="63">
        <f t="shared" si="0"/>
        <v>45636</v>
      </c>
      <c r="F378" s="63">
        <f t="shared" si="0"/>
        <v>45637</v>
      </c>
      <c r="G378" s="63">
        <f t="shared" si="0"/>
        <v>45638</v>
      </c>
      <c r="H378" s="63">
        <f t="shared" si="0"/>
        <v>45639</v>
      </c>
      <c r="I378" s="63">
        <f t="shared" si="0"/>
        <v>45640</v>
      </c>
      <c r="J378" s="63">
        <f t="shared" si="0"/>
        <v>45641</v>
      </c>
      <c r="K378" s="63">
        <f t="shared" si="0"/>
        <v>45642</v>
      </c>
      <c r="L378" s="63">
        <f t="shared" si="0"/>
        <v>45643</v>
      </c>
      <c r="M378" s="63">
        <f t="shared" si="0"/>
        <v>45644</v>
      </c>
      <c r="N378" s="63">
        <f t="shared" si="0"/>
        <v>45645</v>
      </c>
      <c r="O378" s="63">
        <f t="shared" si="0"/>
        <v>45646</v>
      </c>
      <c r="P378" s="63">
        <f t="shared" si="0"/>
        <v>45647</v>
      </c>
      <c r="Q378" s="63">
        <f t="shared" si="0"/>
        <v>45648</v>
      </c>
      <c r="R378" s="63">
        <f t="shared" si="0"/>
        <v>45649</v>
      </c>
      <c r="S378" s="63">
        <f t="shared" si="0"/>
        <v>45650</v>
      </c>
      <c r="T378" s="63">
        <f t="shared" si="0"/>
        <v>45651</v>
      </c>
      <c r="U378" s="63">
        <f t="shared" si="0"/>
        <v>45652</v>
      </c>
      <c r="V378" s="63">
        <f t="shared" si="0"/>
        <v>45653</v>
      </c>
      <c r="W378" s="63">
        <f t="shared" si="0"/>
        <v>45654</v>
      </c>
      <c r="X378" s="63">
        <f t="shared" si="0"/>
        <v>45655</v>
      </c>
      <c r="Y378" s="63">
        <f t="shared" si="0"/>
        <v>45656</v>
      </c>
      <c r="Z378" s="63">
        <f t="shared" si="0"/>
        <v>45657</v>
      </c>
      <c r="AA378" s="63">
        <f t="shared" si="0"/>
        <v>45658</v>
      </c>
      <c r="AB378" s="63">
        <f t="shared" si="0"/>
        <v>45659</v>
      </c>
      <c r="AC378" s="63">
        <f t="shared" si="0"/>
        <v>45660</v>
      </c>
      <c r="AD378" s="63">
        <f t="shared" si="0"/>
        <v>45661</v>
      </c>
      <c r="AE378" s="63">
        <f t="shared" si="0"/>
        <v>45662</v>
      </c>
      <c r="AJ378" s="200"/>
    </row>
    <row r="379" spans="1:53" s="7" customFormat="1" ht="17.25" hidden="1" customHeight="1">
      <c r="A379" s="20"/>
      <c r="C379" s="42">
        <v>11</v>
      </c>
      <c r="D379" s="63">
        <f t="shared" si="1"/>
        <v>45663</v>
      </c>
      <c r="E379" s="63">
        <f t="shared" si="0"/>
        <v>45664</v>
      </c>
      <c r="F379" s="63">
        <f t="shared" si="0"/>
        <v>45665</v>
      </c>
      <c r="G379" s="63">
        <f t="shared" si="0"/>
        <v>45666</v>
      </c>
      <c r="H379" s="63">
        <f t="shared" si="0"/>
        <v>45667</v>
      </c>
      <c r="I379" s="63">
        <f t="shared" si="0"/>
        <v>45668</v>
      </c>
      <c r="J379" s="63">
        <f t="shared" si="0"/>
        <v>45669</v>
      </c>
      <c r="K379" s="63">
        <f t="shared" si="0"/>
        <v>45670</v>
      </c>
      <c r="L379" s="63">
        <f t="shared" si="0"/>
        <v>45671</v>
      </c>
      <c r="M379" s="63">
        <f t="shared" si="0"/>
        <v>45672</v>
      </c>
      <c r="N379" s="63">
        <f t="shared" si="0"/>
        <v>45673</v>
      </c>
      <c r="O379" s="63">
        <f t="shared" si="0"/>
        <v>45674</v>
      </c>
      <c r="P379" s="63">
        <f t="shared" si="0"/>
        <v>45675</v>
      </c>
      <c r="Q379" s="63">
        <f t="shared" si="0"/>
        <v>45676</v>
      </c>
      <c r="R379" s="63">
        <f t="shared" si="0"/>
        <v>45677</v>
      </c>
      <c r="S379" s="63">
        <f t="shared" si="0"/>
        <v>45678</v>
      </c>
      <c r="T379" s="63">
        <f t="shared" si="0"/>
        <v>45679</v>
      </c>
      <c r="U379" s="63">
        <f t="shared" si="0"/>
        <v>45680</v>
      </c>
      <c r="V379" s="63">
        <f t="shared" si="0"/>
        <v>45681</v>
      </c>
      <c r="W379" s="63">
        <f t="shared" si="0"/>
        <v>45682</v>
      </c>
      <c r="X379" s="63">
        <f t="shared" si="0"/>
        <v>45683</v>
      </c>
      <c r="Y379" s="63">
        <f t="shared" si="0"/>
        <v>45684</v>
      </c>
      <c r="Z379" s="63">
        <f t="shared" si="0"/>
        <v>45685</v>
      </c>
      <c r="AA379" s="63">
        <f t="shared" si="0"/>
        <v>45686</v>
      </c>
      <c r="AB379" s="63">
        <f t="shared" si="0"/>
        <v>45687</v>
      </c>
      <c r="AC379" s="63">
        <f t="shared" si="0"/>
        <v>45688</v>
      </c>
      <c r="AD379" s="63">
        <f t="shared" si="0"/>
        <v>45689</v>
      </c>
      <c r="AE379" s="63">
        <f t="shared" si="0"/>
        <v>45690</v>
      </c>
      <c r="AJ379" s="200"/>
    </row>
    <row r="380" spans="1:53" s="7" customFormat="1" ht="17.25" hidden="1" customHeight="1">
      <c r="A380" s="20"/>
      <c r="C380" s="42">
        <v>12</v>
      </c>
      <c r="D380" s="63">
        <f t="shared" si="1"/>
        <v>45691</v>
      </c>
      <c r="E380" s="63">
        <f t="shared" si="0"/>
        <v>45692</v>
      </c>
      <c r="F380" s="63">
        <f t="shared" si="0"/>
        <v>45693</v>
      </c>
      <c r="G380" s="63">
        <f t="shared" si="0"/>
        <v>45694</v>
      </c>
      <c r="H380" s="63">
        <f t="shared" si="0"/>
        <v>45695</v>
      </c>
      <c r="I380" s="63">
        <f t="shared" si="0"/>
        <v>45696</v>
      </c>
      <c r="J380" s="63">
        <f t="shared" si="0"/>
        <v>45697</v>
      </c>
      <c r="K380" s="63">
        <f t="shared" si="0"/>
        <v>45698</v>
      </c>
      <c r="L380" s="63">
        <f t="shared" si="0"/>
        <v>45699</v>
      </c>
      <c r="M380" s="63">
        <f t="shared" si="0"/>
        <v>45700</v>
      </c>
      <c r="N380" s="63">
        <f t="shared" si="0"/>
        <v>45701</v>
      </c>
      <c r="O380" s="63">
        <f t="shared" si="0"/>
        <v>45702</v>
      </c>
      <c r="P380" s="63">
        <f t="shared" si="0"/>
        <v>45703</v>
      </c>
      <c r="Q380" s="63">
        <f t="shared" si="0"/>
        <v>45704</v>
      </c>
      <c r="R380" s="63">
        <f t="shared" si="0"/>
        <v>45705</v>
      </c>
      <c r="S380" s="63">
        <f t="shared" si="0"/>
        <v>45706</v>
      </c>
      <c r="T380" s="63">
        <f t="shared" si="0"/>
        <v>45707</v>
      </c>
      <c r="U380" s="63">
        <f t="shared" si="0"/>
        <v>45708</v>
      </c>
      <c r="V380" s="63">
        <f t="shared" si="0"/>
        <v>45709</v>
      </c>
      <c r="W380" s="63">
        <f t="shared" si="0"/>
        <v>45710</v>
      </c>
      <c r="X380" s="63">
        <f t="shared" si="0"/>
        <v>45711</v>
      </c>
      <c r="Y380" s="63">
        <f t="shared" si="0"/>
        <v>45712</v>
      </c>
      <c r="Z380" s="63">
        <f t="shared" si="0"/>
        <v>45713</v>
      </c>
      <c r="AA380" s="63">
        <f t="shared" si="0"/>
        <v>45714</v>
      </c>
      <c r="AB380" s="63">
        <f t="shared" si="0"/>
        <v>45715</v>
      </c>
      <c r="AC380" s="63">
        <f t="shared" si="0"/>
        <v>45716</v>
      </c>
      <c r="AD380" s="63">
        <f t="shared" si="0"/>
        <v>45717</v>
      </c>
      <c r="AE380" s="63">
        <f t="shared" si="0"/>
        <v>45718</v>
      </c>
      <c r="AJ380" s="200"/>
    </row>
    <row r="381" spans="1:53" s="7" customFormat="1" ht="17.25" hidden="1" customHeight="1">
      <c r="A381" s="20"/>
      <c r="C381" s="42">
        <v>13</v>
      </c>
      <c r="D381" s="63">
        <f t="shared" si="1"/>
        <v>45719</v>
      </c>
      <c r="E381" s="63">
        <f t="shared" si="0"/>
        <v>45720</v>
      </c>
      <c r="F381" s="63">
        <f t="shared" si="0"/>
        <v>45721</v>
      </c>
      <c r="G381" s="63">
        <f t="shared" si="0"/>
        <v>45722</v>
      </c>
      <c r="H381" s="63">
        <f t="shared" si="0"/>
        <v>45723</v>
      </c>
      <c r="I381" s="63">
        <f t="shared" si="0"/>
        <v>45724</v>
      </c>
      <c r="J381" s="63">
        <f t="shared" si="0"/>
        <v>45725</v>
      </c>
      <c r="K381" s="63">
        <f t="shared" si="0"/>
        <v>45726</v>
      </c>
      <c r="L381" s="63">
        <f t="shared" si="0"/>
        <v>45727</v>
      </c>
      <c r="M381" s="63">
        <f t="shared" si="0"/>
        <v>45728</v>
      </c>
      <c r="N381" s="63">
        <f t="shared" si="0"/>
        <v>45729</v>
      </c>
      <c r="O381" s="63">
        <f t="shared" si="0"/>
        <v>45730</v>
      </c>
      <c r="P381" s="63">
        <f t="shared" si="0"/>
        <v>45731</v>
      </c>
      <c r="Q381" s="63">
        <f t="shared" si="0"/>
        <v>45732</v>
      </c>
      <c r="R381" s="63">
        <f t="shared" si="0"/>
        <v>45733</v>
      </c>
      <c r="S381" s="63">
        <f t="shared" si="0"/>
        <v>45734</v>
      </c>
      <c r="T381" s="63">
        <f t="shared" si="0"/>
        <v>45735</v>
      </c>
      <c r="U381" s="63">
        <f t="shared" si="0"/>
        <v>45736</v>
      </c>
      <c r="V381" s="63">
        <f t="shared" si="0"/>
        <v>45737</v>
      </c>
      <c r="W381" s="63">
        <f t="shared" si="0"/>
        <v>45738</v>
      </c>
      <c r="X381" s="63">
        <f t="shared" si="0"/>
        <v>45739</v>
      </c>
      <c r="Y381" s="63">
        <f t="shared" si="0"/>
        <v>45740</v>
      </c>
      <c r="Z381" s="63">
        <f t="shared" si="0"/>
        <v>45741</v>
      </c>
      <c r="AA381" s="63">
        <f t="shared" si="0"/>
        <v>45742</v>
      </c>
      <c r="AB381" s="63">
        <f t="shared" si="0"/>
        <v>45743</v>
      </c>
      <c r="AC381" s="63">
        <f t="shared" si="0"/>
        <v>45744</v>
      </c>
      <c r="AD381" s="63">
        <f t="shared" si="0"/>
        <v>45745</v>
      </c>
      <c r="AE381" s="63">
        <f t="shared" si="0"/>
        <v>45746</v>
      </c>
      <c r="AJ381" s="200"/>
    </row>
    <row r="382" spans="1:53" s="7" customFormat="1" ht="17.25" hidden="1" customHeight="1">
      <c r="A382" s="20"/>
      <c r="C382" s="42">
        <v>14</v>
      </c>
      <c r="D382" s="63">
        <f t="shared" si="1"/>
        <v>45747</v>
      </c>
      <c r="E382" s="63">
        <f t="shared" si="0"/>
        <v>45748</v>
      </c>
      <c r="F382" s="63">
        <f t="shared" si="0"/>
        <v>45749</v>
      </c>
      <c r="G382" s="63">
        <f t="shared" si="0"/>
        <v>45750</v>
      </c>
      <c r="H382" s="63">
        <f t="shared" si="0"/>
        <v>45751</v>
      </c>
      <c r="I382" s="63">
        <f t="shared" si="0"/>
        <v>45752</v>
      </c>
      <c r="J382" s="63">
        <f t="shared" si="0"/>
        <v>45753</v>
      </c>
      <c r="K382" s="63">
        <f t="shared" si="0"/>
        <v>45754</v>
      </c>
      <c r="L382" s="63">
        <f t="shared" si="0"/>
        <v>45755</v>
      </c>
      <c r="M382" s="63">
        <f t="shared" si="0"/>
        <v>45756</v>
      </c>
      <c r="N382" s="63">
        <f t="shared" si="0"/>
        <v>45757</v>
      </c>
      <c r="O382" s="63">
        <f t="shared" si="0"/>
        <v>45758</v>
      </c>
      <c r="P382" s="63">
        <f t="shared" si="0"/>
        <v>45759</v>
      </c>
      <c r="Q382" s="63">
        <f t="shared" si="0"/>
        <v>45760</v>
      </c>
      <c r="R382" s="63">
        <f t="shared" si="0"/>
        <v>45761</v>
      </c>
      <c r="S382" s="63">
        <f t="shared" si="0"/>
        <v>45762</v>
      </c>
      <c r="T382" s="63">
        <f t="shared" si="0"/>
        <v>45763</v>
      </c>
      <c r="U382" s="63">
        <f t="shared" si="0"/>
        <v>45764</v>
      </c>
      <c r="V382" s="63">
        <f t="shared" si="0"/>
        <v>45765</v>
      </c>
      <c r="W382" s="63">
        <f t="shared" si="0"/>
        <v>45766</v>
      </c>
      <c r="X382" s="63">
        <f t="shared" si="0"/>
        <v>45767</v>
      </c>
      <c r="Y382" s="63">
        <f t="shared" si="0"/>
        <v>45768</v>
      </c>
      <c r="Z382" s="63">
        <f t="shared" si="0"/>
        <v>45769</v>
      </c>
      <c r="AA382" s="63">
        <f t="shared" si="0"/>
        <v>45770</v>
      </c>
      <c r="AB382" s="63">
        <f t="shared" si="0"/>
        <v>45771</v>
      </c>
      <c r="AC382" s="63">
        <f t="shared" si="0"/>
        <v>45772</v>
      </c>
      <c r="AD382" s="63">
        <f t="shared" si="0"/>
        <v>45773</v>
      </c>
      <c r="AE382" s="63">
        <f t="shared" si="0"/>
        <v>45774</v>
      </c>
      <c r="AJ382" s="200"/>
    </row>
    <row r="383" spans="1:53" s="7" customFormat="1" ht="17.25" hidden="1" customHeight="1">
      <c r="A383" s="20"/>
      <c r="C383" s="42">
        <v>15</v>
      </c>
      <c r="D383" s="63">
        <f t="shared" si="1"/>
        <v>45775</v>
      </c>
      <c r="E383" s="63">
        <f t="shared" si="0"/>
        <v>45776</v>
      </c>
      <c r="F383" s="63">
        <f t="shared" si="0"/>
        <v>45777</v>
      </c>
      <c r="G383" s="63">
        <f t="shared" si="0"/>
        <v>45778</v>
      </c>
      <c r="H383" s="63">
        <f t="shared" si="0"/>
        <v>45779</v>
      </c>
      <c r="I383" s="63">
        <f t="shared" si="0"/>
        <v>45780</v>
      </c>
      <c r="J383" s="63">
        <f t="shared" si="0"/>
        <v>45781</v>
      </c>
      <c r="K383" s="63">
        <f t="shared" si="0"/>
        <v>45782</v>
      </c>
      <c r="L383" s="63">
        <f t="shared" si="0"/>
        <v>45783</v>
      </c>
      <c r="M383" s="63">
        <f t="shared" si="0"/>
        <v>45784</v>
      </c>
      <c r="N383" s="63">
        <f t="shared" si="0"/>
        <v>45785</v>
      </c>
      <c r="O383" s="63">
        <f t="shared" si="0"/>
        <v>45786</v>
      </c>
      <c r="P383" s="63">
        <f t="shared" si="0"/>
        <v>45787</v>
      </c>
      <c r="Q383" s="63">
        <f t="shared" si="0"/>
        <v>45788</v>
      </c>
      <c r="R383" s="63">
        <f t="shared" si="0"/>
        <v>45789</v>
      </c>
      <c r="S383" s="63">
        <f t="shared" si="0"/>
        <v>45790</v>
      </c>
      <c r="T383" s="63">
        <f t="shared" si="0"/>
        <v>45791</v>
      </c>
      <c r="U383" s="63">
        <f t="shared" si="0"/>
        <v>45792</v>
      </c>
      <c r="V383" s="63">
        <f t="shared" si="0"/>
        <v>45793</v>
      </c>
      <c r="W383" s="63">
        <f t="shared" si="0"/>
        <v>45794</v>
      </c>
      <c r="X383" s="63">
        <f t="shared" si="0"/>
        <v>45795</v>
      </c>
      <c r="Y383" s="63">
        <f t="shared" si="0"/>
        <v>45796</v>
      </c>
      <c r="Z383" s="63">
        <f t="shared" si="0"/>
        <v>45797</v>
      </c>
      <c r="AA383" s="63">
        <f t="shared" si="0"/>
        <v>45798</v>
      </c>
      <c r="AB383" s="63">
        <f t="shared" si="0"/>
        <v>45799</v>
      </c>
      <c r="AC383" s="63">
        <f t="shared" si="0"/>
        <v>45800</v>
      </c>
      <c r="AD383" s="63">
        <f t="shared" si="0"/>
        <v>45801</v>
      </c>
      <c r="AE383" s="63">
        <f t="shared" si="0"/>
        <v>45802</v>
      </c>
      <c r="AJ383" s="200"/>
    </row>
    <row r="384" spans="1:53" s="7" customFormat="1" ht="17.25" hidden="1" customHeight="1">
      <c r="A384" s="20"/>
      <c r="C384" s="42">
        <v>16</v>
      </c>
      <c r="D384" s="63">
        <f t="shared" si="1"/>
        <v>45803</v>
      </c>
      <c r="E384" s="63">
        <f t="shared" si="0"/>
        <v>45804</v>
      </c>
      <c r="F384" s="63">
        <f t="shared" si="0"/>
        <v>45805</v>
      </c>
      <c r="G384" s="63">
        <f t="shared" si="0"/>
        <v>45806</v>
      </c>
      <c r="H384" s="63">
        <f t="shared" si="0"/>
        <v>45807</v>
      </c>
      <c r="I384" s="63">
        <f t="shared" si="0"/>
        <v>45808</v>
      </c>
      <c r="J384" s="63">
        <f t="shared" si="0"/>
        <v>45809</v>
      </c>
      <c r="K384" s="63">
        <f t="shared" si="0"/>
        <v>45810</v>
      </c>
      <c r="L384" s="63">
        <f t="shared" si="0"/>
        <v>45811</v>
      </c>
      <c r="M384" s="63">
        <f t="shared" si="0"/>
        <v>45812</v>
      </c>
      <c r="N384" s="63">
        <f t="shared" si="0"/>
        <v>45813</v>
      </c>
      <c r="O384" s="63">
        <f t="shared" si="0"/>
        <v>45814</v>
      </c>
      <c r="P384" s="63">
        <f t="shared" si="0"/>
        <v>45815</v>
      </c>
      <c r="Q384" s="63">
        <f t="shared" si="0"/>
        <v>45816</v>
      </c>
      <c r="R384" s="63">
        <f t="shared" si="0"/>
        <v>45817</v>
      </c>
      <c r="S384" s="63">
        <f t="shared" si="0"/>
        <v>45818</v>
      </c>
      <c r="T384" s="63">
        <f t="shared" si="0"/>
        <v>45819</v>
      </c>
      <c r="U384" s="63">
        <f t="shared" si="0"/>
        <v>45820</v>
      </c>
      <c r="V384" s="63">
        <f t="shared" si="0"/>
        <v>45821</v>
      </c>
      <c r="W384" s="63">
        <f t="shared" si="0"/>
        <v>45822</v>
      </c>
      <c r="X384" s="63">
        <f t="shared" si="0"/>
        <v>45823</v>
      </c>
      <c r="Y384" s="63">
        <f t="shared" si="0"/>
        <v>45824</v>
      </c>
      <c r="Z384" s="63">
        <f t="shared" si="0"/>
        <v>45825</v>
      </c>
      <c r="AA384" s="63">
        <f t="shared" si="0"/>
        <v>45826</v>
      </c>
      <c r="AB384" s="63">
        <f t="shared" si="0"/>
        <v>45827</v>
      </c>
      <c r="AC384" s="63">
        <f t="shared" si="0"/>
        <v>45828</v>
      </c>
      <c r="AD384" s="63">
        <f t="shared" si="0"/>
        <v>45829</v>
      </c>
      <c r="AE384" s="63">
        <f t="shared" si="0"/>
        <v>45830</v>
      </c>
      <c r="AJ384" s="200"/>
    </row>
    <row r="385" spans="1:53" s="7" customFormat="1" ht="17.25" hidden="1" customHeight="1">
      <c r="A385" s="20"/>
      <c r="C385" s="42">
        <v>17</v>
      </c>
      <c r="D385" s="63">
        <f t="shared" si="1"/>
        <v>45831</v>
      </c>
      <c r="E385" s="63">
        <f t="shared" si="0"/>
        <v>45832</v>
      </c>
      <c r="F385" s="63">
        <f t="shared" si="0"/>
        <v>45833</v>
      </c>
      <c r="G385" s="63">
        <f t="shared" si="0"/>
        <v>45834</v>
      </c>
      <c r="H385" s="63">
        <f t="shared" si="0"/>
        <v>45835</v>
      </c>
      <c r="I385" s="63">
        <f t="shared" si="0"/>
        <v>45836</v>
      </c>
      <c r="J385" s="63">
        <f t="shared" si="0"/>
        <v>45837</v>
      </c>
      <c r="K385" s="63">
        <f t="shared" si="0"/>
        <v>45838</v>
      </c>
      <c r="L385" s="63">
        <f t="shared" si="0"/>
        <v>45839</v>
      </c>
      <c r="M385" s="63">
        <f t="shared" si="0"/>
        <v>45840</v>
      </c>
      <c r="N385" s="63">
        <f t="shared" si="0"/>
        <v>45841</v>
      </c>
      <c r="O385" s="63">
        <f t="shared" si="0"/>
        <v>45842</v>
      </c>
      <c r="P385" s="63">
        <f t="shared" si="0"/>
        <v>45843</v>
      </c>
      <c r="Q385" s="63">
        <f t="shared" si="0"/>
        <v>45844</v>
      </c>
      <c r="R385" s="63">
        <f t="shared" si="0"/>
        <v>45845</v>
      </c>
      <c r="S385" s="63">
        <f t="shared" si="0"/>
        <v>45846</v>
      </c>
      <c r="T385" s="63">
        <f t="shared" si="0"/>
        <v>45847</v>
      </c>
      <c r="U385" s="63">
        <f t="shared" si="0"/>
        <v>45848</v>
      </c>
      <c r="V385" s="63">
        <f t="shared" si="0"/>
        <v>45849</v>
      </c>
      <c r="W385" s="63">
        <f t="shared" si="0"/>
        <v>45850</v>
      </c>
      <c r="X385" s="63">
        <f t="shared" si="0"/>
        <v>45851</v>
      </c>
      <c r="Y385" s="63">
        <f t="shared" si="0"/>
        <v>45852</v>
      </c>
      <c r="Z385" s="63">
        <f t="shared" si="0"/>
        <v>45853</v>
      </c>
      <c r="AA385" s="63">
        <f t="shared" si="0"/>
        <v>45854</v>
      </c>
      <c r="AB385" s="63">
        <f t="shared" si="0"/>
        <v>45855</v>
      </c>
      <c r="AC385" s="63">
        <f t="shared" si="0"/>
        <v>45856</v>
      </c>
      <c r="AD385" s="63">
        <f t="shared" si="0"/>
        <v>45857</v>
      </c>
      <c r="AE385" s="63">
        <f t="shared" si="0"/>
        <v>45858</v>
      </c>
      <c r="AJ385" s="200"/>
    </row>
    <row r="386" spans="1:53" s="7" customFormat="1" ht="17.25" hidden="1" customHeight="1">
      <c r="A386" s="20"/>
      <c r="C386" s="42">
        <v>18</v>
      </c>
      <c r="D386" s="63">
        <f t="shared" si="1"/>
        <v>45859</v>
      </c>
      <c r="E386" s="63">
        <f t="shared" si="0"/>
        <v>45860</v>
      </c>
      <c r="F386" s="63">
        <f t="shared" si="0"/>
        <v>45861</v>
      </c>
      <c r="G386" s="63">
        <f t="shared" si="0"/>
        <v>45862</v>
      </c>
      <c r="H386" s="63">
        <f t="shared" si="0"/>
        <v>45863</v>
      </c>
      <c r="I386" s="63">
        <f t="shared" si="0"/>
        <v>45864</v>
      </c>
      <c r="J386" s="63">
        <f t="shared" si="0"/>
        <v>45865</v>
      </c>
      <c r="K386" s="63">
        <f t="shared" si="0"/>
        <v>45866</v>
      </c>
      <c r="L386" s="63">
        <f t="shared" si="0"/>
        <v>45867</v>
      </c>
      <c r="M386" s="63">
        <f t="shared" si="0"/>
        <v>45868</v>
      </c>
      <c r="N386" s="63">
        <f t="shared" si="0"/>
        <v>45869</v>
      </c>
      <c r="O386" s="63">
        <f t="shared" si="0"/>
        <v>45870</v>
      </c>
      <c r="P386" s="63">
        <f t="shared" si="0"/>
        <v>45871</v>
      </c>
      <c r="Q386" s="63">
        <f t="shared" si="0"/>
        <v>45872</v>
      </c>
      <c r="R386" s="63">
        <f t="shared" si="0"/>
        <v>45873</v>
      </c>
      <c r="S386" s="63">
        <f t="shared" si="0"/>
        <v>45874</v>
      </c>
      <c r="T386" s="63">
        <f t="shared" si="0"/>
        <v>45875</v>
      </c>
      <c r="U386" s="63">
        <f t="shared" si="0"/>
        <v>45876</v>
      </c>
      <c r="V386" s="63">
        <f t="shared" si="0"/>
        <v>45877</v>
      </c>
      <c r="W386" s="63">
        <f t="shared" si="0"/>
        <v>45878</v>
      </c>
      <c r="X386" s="63">
        <f t="shared" si="0"/>
        <v>45879</v>
      </c>
      <c r="Y386" s="63">
        <f t="shared" si="0"/>
        <v>45880</v>
      </c>
      <c r="Z386" s="63">
        <f t="shared" si="0"/>
        <v>45881</v>
      </c>
      <c r="AA386" s="63">
        <f t="shared" si="0"/>
        <v>45882</v>
      </c>
      <c r="AB386" s="63">
        <f t="shared" si="0"/>
        <v>45883</v>
      </c>
      <c r="AC386" s="63">
        <f t="shared" si="0"/>
        <v>45884</v>
      </c>
      <c r="AD386" s="63">
        <f t="shared" si="0"/>
        <v>45885</v>
      </c>
      <c r="AE386" s="63">
        <f t="shared" si="0"/>
        <v>45886</v>
      </c>
      <c r="AJ386" s="200"/>
    </row>
    <row r="387" spans="1:53" s="7" customFormat="1" ht="17.25" hidden="1" customHeight="1">
      <c r="A387" s="20"/>
      <c r="C387" s="42">
        <v>19</v>
      </c>
      <c r="D387" s="63">
        <f t="shared" si="1"/>
        <v>45887</v>
      </c>
      <c r="E387" s="63">
        <f t="shared" si="0"/>
        <v>45888</v>
      </c>
      <c r="F387" s="63">
        <f t="shared" si="0"/>
        <v>45889</v>
      </c>
      <c r="G387" s="63">
        <f t="shared" si="0"/>
        <v>45890</v>
      </c>
      <c r="H387" s="63">
        <f t="shared" si="0"/>
        <v>45891</v>
      </c>
      <c r="I387" s="63">
        <f t="shared" si="0"/>
        <v>45892</v>
      </c>
      <c r="J387" s="63">
        <f t="shared" si="0"/>
        <v>45893</v>
      </c>
      <c r="K387" s="63">
        <f t="shared" si="0"/>
        <v>45894</v>
      </c>
      <c r="L387" s="63">
        <f t="shared" si="0"/>
        <v>45895</v>
      </c>
      <c r="M387" s="63">
        <f t="shared" si="0"/>
        <v>45896</v>
      </c>
      <c r="N387" s="63">
        <f t="shared" si="0"/>
        <v>45897</v>
      </c>
      <c r="O387" s="63">
        <f t="shared" si="0"/>
        <v>45898</v>
      </c>
      <c r="P387" s="63">
        <f t="shared" si="0"/>
        <v>45899</v>
      </c>
      <c r="Q387" s="63">
        <f t="shared" si="0"/>
        <v>45900</v>
      </c>
      <c r="R387" s="63">
        <f t="shared" si="0"/>
        <v>45901</v>
      </c>
      <c r="S387" s="63">
        <f t="shared" si="0"/>
        <v>45902</v>
      </c>
      <c r="T387" s="63">
        <f t="shared" si="0"/>
        <v>45903</v>
      </c>
      <c r="U387" s="63">
        <f t="shared" si="0"/>
        <v>45904</v>
      </c>
      <c r="V387" s="63">
        <f t="shared" si="0"/>
        <v>45905</v>
      </c>
      <c r="W387" s="63">
        <f t="shared" si="0"/>
        <v>45906</v>
      </c>
      <c r="X387" s="63">
        <f t="shared" si="0"/>
        <v>45907</v>
      </c>
      <c r="Y387" s="63">
        <f t="shared" si="0"/>
        <v>45908</v>
      </c>
      <c r="Z387" s="63">
        <f t="shared" si="0"/>
        <v>45909</v>
      </c>
      <c r="AA387" s="63">
        <f t="shared" si="0"/>
        <v>45910</v>
      </c>
      <c r="AB387" s="63">
        <f t="shared" si="0"/>
        <v>45911</v>
      </c>
      <c r="AC387" s="63">
        <f t="shared" si="0"/>
        <v>45912</v>
      </c>
      <c r="AD387" s="63">
        <f t="shared" si="0"/>
        <v>45913</v>
      </c>
      <c r="AE387" s="63">
        <f t="shared" si="0"/>
        <v>45914</v>
      </c>
      <c r="AJ387" s="200"/>
    </row>
    <row r="388" spans="1:53" s="7" customFormat="1" ht="17.25" hidden="1" customHeight="1">
      <c r="A388" s="20"/>
      <c r="C388" s="42">
        <v>20</v>
      </c>
      <c r="D388" s="63">
        <f t="shared" si="1"/>
        <v>45915</v>
      </c>
      <c r="E388" s="63">
        <f t="shared" si="0"/>
        <v>45916</v>
      </c>
      <c r="F388" s="63">
        <f t="shared" si="0"/>
        <v>45917</v>
      </c>
      <c r="G388" s="63">
        <f t="shared" si="0"/>
        <v>45918</v>
      </c>
      <c r="H388" s="63">
        <f t="shared" si="0"/>
        <v>45919</v>
      </c>
      <c r="I388" s="63">
        <f t="shared" si="0"/>
        <v>45920</v>
      </c>
      <c r="J388" s="63">
        <f t="shared" si="0"/>
        <v>45921</v>
      </c>
      <c r="K388" s="63">
        <f t="shared" si="0"/>
        <v>45922</v>
      </c>
      <c r="L388" s="63">
        <f t="shared" si="0"/>
        <v>45923</v>
      </c>
      <c r="M388" s="63">
        <f t="shared" si="0"/>
        <v>45924</v>
      </c>
      <c r="N388" s="63">
        <f t="shared" si="0"/>
        <v>45925</v>
      </c>
      <c r="O388" s="63">
        <f t="shared" si="0"/>
        <v>45926</v>
      </c>
      <c r="P388" s="63">
        <f t="shared" si="0"/>
        <v>45927</v>
      </c>
      <c r="Q388" s="63">
        <f t="shared" si="0"/>
        <v>45928</v>
      </c>
      <c r="R388" s="63">
        <f t="shared" si="0"/>
        <v>45929</v>
      </c>
      <c r="S388" s="63">
        <f t="shared" si="0"/>
        <v>45930</v>
      </c>
      <c r="T388" s="63">
        <f t="shared" si="0"/>
        <v>45931</v>
      </c>
      <c r="U388" s="63">
        <f t="shared" si="0"/>
        <v>45932</v>
      </c>
      <c r="V388" s="63">
        <f t="shared" si="0"/>
        <v>45933</v>
      </c>
      <c r="W388" s="63">
        <f t="shared" si="0"/>
        <v>45934</v>
      </c>
      <c r="X388" s="63">
        <f t="shared" si="0"/>
        <v>45935</v>
      </c>
      <c r="Y388" s="63">
        <f t="shared" si="0"/>
        <v>45936</v>
      </c>
      <c r="Z388" s="63">
        <f t="shared" si="0"/>
        <v>45937</v>
      </c>
      <c r="AA388" s="63">
        <f t="shared" si="0"/>
        <v>45938</v>
      </c>
      <c r="AB388" s="63">
        <f t="shared" si="0"/>
        <v>45939</v>
      </c>
      <c r="AC388" s="63">
        <f t="shared" si="0"/>
        <v>45940</v>
      </c>
      <c r="AD388" s="63">
        <f t="shared" si="0"/>
        <v>45941</v>
      </c>
      <c r="AE388" s="63">
        <f t="shared" si="0"/>
        <v>45942</v>
      </c>
      <c r="AJ388" s="200"/>
    </row>
    <row r="389" spans="1:53" s="7" customFormat="1" ht="17.25" hidden="1" customHeight="1">
      <c r="A389" s="20"/>
      <c r="C389" s="42">
        <v>21</v>
      </c>
      <c r="D389" s="63">
        <f t="shared" si="1"/>
        <v>45943</v>
      </c>
      <c r="E389" s="63">
        <f t="shared" si="0"/>
        <v>45944</v>
      </c>
      <c r="F389" s="63">
        <f t="shared" si="0"/>
        <v>45945</v>
      </c>
      <c r="G389" s="63">
        <f t="shared" si="0"/>
        <v>45946</v>
      </c>
      <c r="H389" s="63">
        <f t="shared" si="0"/>
        <v>45947</v>
      </c>
      <c r="I389" s="63">
        <f t="shared" si="0"/>
        <v>45948</v>
      </c>
      <c r="J389" s="63">
        <f t="shared" si="0"/>
        <v>45949</v>
      </c>
      <c r="K389" s="63">
        <f t="shared" si="0"/>
        <v>45950</v>
      </c>
      <c r="L389" s="63">
        <f t="shared" si="0"/>
        <v>45951</v>
      </c>
      <c r="M389" s="63">
        <f t="shared" si="0"/>
        <v>45952</v>
      </c>
      <c r="N389" s="63">
        <f t="shared" si="0"/>
        <v>45953</v>
      </c>
      <c r="O389" s="63">
        <f t="shared" si="0"/>
        <v>45954</v>
      </c>
      <c r="P389" s="63">
        <f t="shared" si="0"/>
        <v>45955</v>
      </c>
      <c r="Q389" s="63">
        <f t="shared" si="0"/>
        <v>45956</v>
      </c>
      <c r="R389" s="63">
        <f t="shared" si="0"/>
        <v>45957</v>
      </c>
      <c r="S389" s="63">
        <f t="shared" si="0"/>
        <v>45958</v>
      </c>
      <c r="T389" s="63">
        <f t="shared" si="0"/>
        <v>45959</v>
      </c>
      <c r="U389" s="63">
        <f t="shared" si="0"/>
        <v>45960</v>
      </c>
      <c r="V389" s="63">
        <f t="shared" si="0"/>
        <v>45961</v>
      </c>
      <c r="W389" s="63">
        <f t="shared" si="0"/>
        <v>45962</v>
      </c>
      <c r="X389" s="63">
        <f t="shared" si="0"/>
        <v>45963</v>
      </c>
      <c r="Y389" s="63">
        <f t="shared" si="0"/>
        <v>45964</v>
      </c>
      <c r="Z389" s="63">
        <f t="shared" si="0"/>
        <v>45965</v>
      </c>
      <c r="AA389" s="63">
        <f t="shared" si="0"/>
        <v>45966</v>
      </c>
      <c r="AB389" s="63">
        <f t="shared" si="0"/>
        <v>45967</v>
      </c>
      <c r="AC389" s="63">
        <f t="shared" si="0"/>
        <v>45968</v>
      </c>
      <c r="AD389" s="63">
        <f t="shared" si="0"/>
        <v>45969</v>
      </c>
      <c r="AE389" s="63">
        <f t="shared" si="0"/>
        <v>45970</v>
      </c>
      <c r="AJ389" s="200"/>
    </row>
    <row r="390" spans="1:53" s="7" customFormat="1" ht="17.25" hidden="1" customHeight="1">
      <c r="A390" s="19"/>
      <c r="B390" s="10"/>
      <c r="C390" s="42">
        <v>22</v>
      </c>
      <c r="D390" s="63">
        <f t="shared" si="1"/>
        <v>45971</v>
      </c>
      <c r="E390" s="63">
        <f t="shared" si="0"/>
        <v>45972</v>
      </c>
      <c r="F390" s="63">
        <f t="shared" si="0"/>
        <v>45973</v>
      </c>
      <c r="G390" s="63">
        <f t="shared" si="0"/>
        <v>45974</v>
      </c>
      <c r="H390" s="63">
        <f t="shared" si="0"/>
        <v>45975</v>
      </c>
      <c r="I390" s="63">
        <f t="shared" si="0"/>
        <v>45976</v>
      </c>
      <c r="J390" s="63">
        <f t="shared" si="0"/>
        <v>45977</v>
      </c>
      <c r="K390" s="63">
        <f t="shared" si="0"/>
        <v>45978</v>
      </c>
      <c r="L390" s="63">
        <f t="shared" si="0"/>
        <v>45979</v>
      </c>
      <c r="M390" s="63">
        <f t="shared" si="0"/>
        <v>45980</v>
      </c>
      <c r="N390" s="63">
        <f t="shared" si="0"/>
        <v>45981</v>
      </c>
      <c r="O390" s="63">
        <f t="shared" si="0"/>
        <v>45982</v>
      </c>
      <c r="P390" s="63">
        <f t="shared" si="0"/>
        <v>45983</v>
      </c>
      <c r="Q390" s="63">
        <f t="shared" si="0"/>
        <v>45984</v>
      </c>
      <c r="R390" s="63">
        <f t="shared" si="0"/>
        <v>45985</v>
      </c>
      <c r="S390" s="63">
        <f t="shared" si="0"/>
        <v>45986</v>
      </c>
      <c r="T390" s="63">
        <f t="shared" si="0"/>
        <v>45987</v>
      </c>
      <c r="U390" s="63">
        <f t="shared" si="0"/>
        <v>45988</v>
      </c>
      <c r="V390" s="63">
        <f t="shared" si="0"/>
        <v>45989</v>
      </c>
      <c r="W390" s="63">
        <f t="shared" si="0"/>
        <v>45990</v>
      </c>
      <c r="X390" s="63">
        <f t="shared" si="0"/>
        <v>45991</v>
      </c>
      <c r="Y390" s="63">
        <f t="shared" si="0"/>
        <v>45992</v>
      </c>
      <c r="Z390" s="63">
        <f t="shared" si="0"/>
        <v>45993</v>
      </c>
      <c r="AA390" s="63">
        <f t="shared" si="0"/>
        <v>45994</v>
      </c>
      <c r="AB390" s="63">
        <f t="shared" si="0"/>
        <v>45995</v>
      </c>
      <c r="AC390" s="63">
        <f t="shared" si="0"/>
        <v>45996</v>
      </c>
      <c r="AD390" s="63">
        <f t="shared" si="0"/>
        <v>45997</v>
      </c>
      <c r="AE390" s="63">
        <f t="shared" si="0"/>
        <v>45998</v>
      </c>
      <c r="AF390" s="10"/>
      <c r="AG390" s="10"/>
      <c r="AH390" s="10"/>
      <c r="AI390" s="10"/>
      <c r="AJ390" s="199"/>
      <c r="AK390" s="10"/>
      <c r="AN390" s="4"/>
      <c r="AO390" s="4"/>
    </row>
    <row r="391" spans="1:53" s="7" customFormat="1" ht="17.25" hidden="1" customHeight="1">
      <c r="A391" s="19"/>
      <c r="B391" s="10"/>
      <c r="C391" s="42">
        <v>23</v>
      </c>
      <c r="D391" s="63">
        <f t="shared" si="1"/>
        <v>45999</v>
      </c>
      <c r="E391" s="63">
        <f t="shared" si="0"/>
        <v>46000</v>
      </c>
      <c r="F391" s="63">
        <f t="shared" si="0"/>
        <v>46001</v>
      </c>
      <c r="G391" s="63">
        <f t="shared" si="0"/>
        <v>46002</v>
      </c>
      <c r="H391" s="63">
        <f t="shared" si="0"/>
        <v>46003</v>
      </c>
      <c r="I391" s="63">
        <f t="shared" si="0"/>
        <v>46004</v>
      </c>
      <c r="J391" s="63">
        <f t="shared" si="0"/>
        <v>46005</v>
      </c>
      <c r="K391" s="63">
        <f t="shared" si="0"/>
        <v>46006</v>
      </c>
      <c r="L391" s="63">
        <f t="shared" si="0"/>
        <v>46007</v>
      </c>
      <c r="M391" s="63">
        <f t="shared" si="0"/>
        <v>46008</v>
      </c>
      <c r="N391" s="63">
        <f t="shared" si="0"/>
        <v>46009</v>
      </c>
      <c r="O391" s="63">
        <f t="shared" si="0"/>
        <v>46010</v>
      </c>
      <c r="P391" s="63">
        <f t="shared" si="0"/>
        <v>46011</v>
      </c>
      <c r="Q391" s="63">
        <f t="shared" si="0"/>
        <v>46012</v>
      </c>
      <c r="R391" s="63">
        <f t="shared" si="0"/>
        <v>46013</v>
      </c>
      <c r="S391" s="63">
        <f t="shared" si="0"/>
        <v>46014</v>
      </c>
      <c r="T391" s="63">
        <f t="shared" si="0"/>
        <v>46015</v>
      </c>
      <c r="U391" s="63">
        <f t="shared" si="0"/>
        <v>46016</v>
      </c>
      <c r="V391" s="63">
        <f t="shared" si="0"/>
        <v>46017</v>
      </c>
      <c r="W391" s="63">
        <f t="shared" si="0"/>
        <v>46018</v>
      </c>
      <c r="X391" s="63">
        <f t="shared" si="0"/>
        <v>46019</v>
      </c>
      <c r="Y391" s="63">
        <f t="shared" si="0"/>
        <v>46020</v>
      </c>
      <c r="Z391" s="63">
        <f t="shared" si="0"/>
        <v>46021</v>
      </c>
      <c r="AA391" s="63">
        <f t="shared" si="0"/>
        <v>46022</v>
      </c>
      <c r="AB391" s="63">
        <f t="shared" si="0"/>
        <v>46023</v>
      </c>
      <c r="AC391" s="63">
        <f t="shared" si="0"/>
        <v>46024</v>
      </c>
      <c r="AD391" s="63">
        <f t="shared" si="0"/>
        <v>46025</v>
      </c>
      <c r="AE391" s="63">
        <f t="shared" si="0"/>
        <v>46026</v>
      </c>
      <c r="AF391" s="10"/>
      <c r="AG391" s="10"/>
      <c r="AH391" s="10"/>
      <c r="AI391" s="10"/>
      <c r="AJ391" s="199"/>
      <c r="AK391" s="10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</row>
    <row r="392" spans="1:53" s="7" customFormat="1" hidden="1">
      <c r="A392" s="19"/>
      <c r="B392" s="10"/>
      <c r="C392" s="42">
        <v>24</v>
      </c>
      <c r="D392" s="63">
        <f t="shared" si="1"/>
        <v>46027</v>
      </c>
      <c r="E392" s="63">
        <f t="shared" si="0"/>
        <v>46028</v>
      </c>
      <c r="F392" s="63">
        <f t="shared" si="0"/>
        <v>46029</v>
      </c>
      <c r="G392" s="63">
        <f t="shared" si="0"/>
        <v>46030</v>
      </c>
      <c r="H392" s="63">
        <f t="shared" si="0"/>
        <v>46031</v>
      </c>
      <c r="I392" s="63">
        <f t="shared" si="0"/>
        <v>46032</v>
      </c>
      <c r="J392" s="63">
        <f t="shared" si="0"/>
        <v>46033</v>
      </c>
      <c r="K392" s="63">
        <f t="shared" si="0"/>
        <v>46034</v>
      </c>
      <c r="L392" s="63">
        <f t="shared" si="0"/>
        <v>46035</v>
      </c>
      <c r="M392" s="63">
        <f t="shared" si="0"/>
        <v>46036</v>
      </c>
      <c r="N392" s="63">
        <f t="shared" si="0"/>
        <v>46037</v>
      </c>
      <c r="O392" s="63">
        <f t="shared" si="0"/>
        <v>46038</v>
      </c>
      <c r="P392" s="63">
        <f t="shared" si="0"/>
        <v>46039</v>
      </c>
      <c r="Q392" s="63">
        <f t="shared" si="0"/>
        <v>46040</v>
      </c>
      <c r="R392" s="63">
        <f t="shared" si="0"/>
        <v>46041</v>
      </c>
      <c r="S392" s="63">
        <f t="shared" si="0"/>
        <v>46042</v>
      </c>
      <c r="T392" s="63">
        <f t="shared" si="0"/>
        <v>46043</v>
      </c>
      <c r="U392" s="63">
        <f t="shared" si="0"/>
        <v>46044</v>
      </c>
      <c r="V392" s="63">
        <f t="shared" si="0"/>
        <v>46045</v>
      </c>
      <c r="W392" s="63">
        <f t="shared" si="0"/>
        <v>46046</v>
      </c>
      <c r="X392" s="63">
        <f t="shared" si="0"/>
        <v>46047</v>
      </c>
      <c r="Y392" s="63">
        <f t="shared" si="0"/>
        <v>46048</v>
      </c>
      <c r="Z392" s="63">
        <f t="shared" si="0"/>
        <v>46049</v>
      </c>
      <c r="AA392" s="63">
        <f t="shared" si="0"/>
        <v>46050</v>
      </c>
      <c r="AB392" s="63">
        <f t="shared" si="0"/>
        <v>46051</v>
      </c>
      <c r="AC392" s="63">
        <f t="shared" si="0"/>
        <v>46052</v>
      </c>
      <c r="AD392" s="63">
        <f t="shared" si="0"/>
        <v>46053</v>
      </c>
      <c r="AE392" s="63">
        <f t="shared" si="0"/>
        <v>46054</v>
      </c>
      <c r="AF392" s="10"/>
      <c r="AG392" s="10"/>
      <c r="AH392" s="10"/>
      <c r="AI392" s="10"/>
      <c r="AJ392" s="199"/>
      <c r="AK392" s="10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</row>
    <row r="393" spans="1:53" hidden="1">
      <c r="A393" s="19"/>
      <c r="B393" s="10"/>
      <c r="C393" s="42">
        <v>25</v>
      </c>
      <c r="D393" s="63">
        <f t="shared" si="1"/>
        <v>46055</v>
      </c>
      <c r="E393" s="63">
        <f t="shared" si="0"/>
        <v>46056</v>
      </c>
      <c r="F393" s="63">
        <f t="shared" si="0"/>
        <v>46057</v>
      </c>
      <c r="G393" s="63">
        <f t="shared" si="0"/>
        <v>46058</v>
      </c>
      <c r="H393" s="63">
        <f t="shared" si="0"/>
        <v>46059</v>
      </c>
      <c r="I393" s="63">
        <f t="shared" si="0"/>
        <v>46060</v>
      </c>
      <c r="J393" s="63">
        <f t="shared" si="0"/>
        <v>46061</v>
      </c>
      <c r="K393" s="63">
        <f t="shared" si="0"/>
        <v>46062</v>
      </c>
      <c r="L393" s="63">
        <f t="shared" si="0"/>
        <v>46063</v>
      </c>
      <c r="M393" s="63">
        <f t="shared" si="0"/>
        <v>46064</v>
      </c>
      <c r="N393" s="63">
        <f t="shared" si="0"/>
        <v>46065</v>
      </c>
      <c r="O393" s="63">
        <f t="shared" si="0"/>
        <v>46066</v>
      </c>
      <c r="P393" s="63">
        <f t="shared" si="0"/>
        <v>46067</v>
      </c>
      <c r="Q393" s="63">
        <f t="shared" si="0"/>
        <v>46068</v>
      </c>
      <c r="R393" s="63">
        <f t="shared" si="0"/>
        <v>46069</v>
      </c>
      <c r="S393" s="63">
        <f t="shared" si="0"/>
        <v>46070</v>
      </c>
      <c r="T393" s="63">
        <f t="shared" si="0"/>
        <v>46071</v>
      </c>
      <c r="U393" s="63">
        <f t="shared" si="0"/>
        <v>46072</v>
      </c>
      <c r="V393" s="63">
        <f t="shared" si="0"/>
        <v>46073</v>
      </c>
      <c r="W393" s="63">
        <f t="shared" si="0"/>
        <v>46074</v>
      </c>
      <c r="X393" s="63">
        <f t="shared" si="0"/>
        <v>46075</v>
      </c>
      <c r="Y393" s="63">
        <f t="shared" si="0"/>
        <v>46076</v>
      </c>
      <c r="Z393" s="63">
        <f t="shared" si="0"/>
        <v>46077</v>
      </c>
      <c r="AA393" s="63">
        <f t="shared" si="0"/>
        <v>46078</v>
      </c>
      <c r="AB393" s="63">
        <f t="shared" si="0"/>
        <v>46079</v>
      </c>
      <c r="AC393" s="63">
        <f t="shared" si="0"/>
        <v>46080</v>
      </c>
      <c r="AD393" s="63">
        <f t="shared" si="0"/>
        <v>46081</v>
      </c>
      <c r="AE393" s="63">
        <f t="shared" si="0"/>
        <v>46082</v>
      </c>
      <c r="AF393" s="10"/>
      <c r="AG393" s="10"/>
      <c r="AH393" s="10"/>
      <c r="AI393" s="10"/>
      <c r="AJ393" s="199"/>
      <c r="AK393" s="10"/>
    </row>
    <row r="394" spans="1:53" hidden="1">
      <c r="A394" s="19"/>
      <c r="B394" s="10"/>
      <c r="C394" s="42">
        <v>26</v>
      </c>
      <c r="D394" s="63">
        <f t="shared" si="1"/>
        <v>46083</v>
      </c>
      <c r="E394" s="63">
        <f t="shared" si="0"/>
        <v>46084</v>
      </c>
      <c r="F394" s="63">
        <f t="shared" si="0"/>
        <v>46085</v>
      </c>
      <c r="G394" s="63">
        <f t="shared" si="0"/>
        <v>46086</v>
      </c>
      <c r="H394" s="63">
        <f t="shared" si="0"/>
        <v>46087</v>
      </c>
      <c r="I394" s="63">
        <f t="shared" si="0"/>
        <v>46088</v>
      </c>
      <c r="J394" s="63">
        <f t="shared" si="0"/>
        <v>46089</v>
      </c>
      <c r="K394" s="63">
        <f t="shared" si="0"/>
        <v>46090</v>
      </c>
      <c r="L394" s="63">
        <f t="shared" si="0"/>
        <v>46091</v>
      </c>
      <c r="M394" s="63">
        <f t="shared" si="0"/>
        <v>46092</v>
      </c>
      <c r="N394" s="63">
        <f t="shared" si="0"/>
        <v>46093</v>
      </c>
      <c r="O394" s="63">
        <f t="shared" si="0"/>
        <v>46094</v>
      </c>
      <c r="P394" s="63">
        <f t="shared" si="0"/>
        <v>46095</v>
      </c>
      <c r="Q394" s="63">
        <f t="shared" si="0"/>
        <v>46096</v>
      </c>
      <c r="R394" s="63">
        <f t="shared" si="0"/>
        <v>46097</v>
      </c>
      <c r="S394" s="63">
        <f t="shared" si="0"/>
        <v>46098</v>
      </c>
      <c r="T394" s="63">
        <f t="shared" si="0"/>
        <v>46099</v>
      </c>
      <c r="U394" s="63">
        <f t="shared" si="0"/>
        <v>46100</v>
      </c>
      <c r="V394" s="63">
        <f t="shared" si="0"/>
        <v>46101</v>
      </c>
      <c r="W394" s="63">
        <f t="shared" si="0"/>
        <v>46102</v>
      </c>
      <c r="X394" s="63">
        <f t="shared" si="0"/>
        <v>46103</v>
      </c>
      <c r="Y394" s="63">
        <f t="shared" si="0"/>
        <v>46104</v>
      </c>
      <c r="Z394" s="63">
        <f t="shared" si="0"/>
        <v>46105</v>
      </c>
      <c r="AA394" s="63">
        <f t="shared" si="0"/>
        <v>46106</v>
      </c>
      <c r="AB394" s="63">
        <f t="shared" si="0"/>
        <v>46107</v>
      </c>
      <c r="AC394" s="63">
        <f t="shared" si="0"/>
        <v>46108</v>
      </c>
      <c r="AD394" s="63">
        <f t="shared" si="0"/>
        <v>46109</v>
      </c>
      <c r="AE394" s="63">
        <f t="shared" si="0"/>
        <v>46110</v>
      </c>
      <c r="AF394" s="10"/>
      <c r="AG394" s="10"/>
      <c r="AH394" s="10"/>
      <c r="AI394" s="10"/>
      <c r="AJ394" s="199"/>
      <c r="AK394" s="10"/>
    </row>
    <row r="395" spans="1:53" hidden="1">
      <c r="A395" s="19"/>
      <c r="B395" s="10"/>
      <c r="C395" s="42">
        <v>27</v>
      </c>
      <c r="D395" s="63">
        <f t="shared" si="1"/>
        <v>46111</v>
      </c>
      <c r="E395" s="63">
        <f t="shared" si="0"/>
        <v>46112</v>
      </c>
      <c r="F395" s="63">
        <f t="shared" si="0"/>
        <v>46113</v>
      </c>
      <c r="G395" s="63">
        <f t="shared" si="0"/>
        <v>46114</v>
      </c>
      <c r="H395" s="63">
        <f t="shared" si="0"/>
        <v>46115</v>
      </c>
      <c r="I395" s="63">
        <f t="shared" si="0"/>
        <v>46116</v>
      </c>
      <c r="J395" s="63">
        <f t="shared" si="0"/>
        <v>46117</v>
      </c>
      <c r="K395" s="63">
        <f t="shared" si="0"/>
        <v>46118</v>
      </c>
      <c r="L395" s="63">
        <f t="shared" si="0"/>
        <v>46119</v>
      </c>
      <c r="M395" s="63">
        <f t="shared" si="0"/>
        <v>46120</v>
      </c>
      <c r="N395" s="63">
        <f t="shared" si="0"/>
        <v>46121</v>
      </c>
      <c r="O395" s="63">
        <f t="shared" si="0"/>
        <v>46122</v>
      </c>
      <c r="P395" s="63">
        <f t="shared" si="0"/>
        <v>46123</v>
      </c>
      <c r="Q395" s="63">
        <f t="shared" si="0"/>
        <v>46124</v>
      </c>
      <c r="R395" s="63">
        <f t="shared" si="0"/>
        <v>46125</v>
      </c>
      <c r="S395" s="63">
        <f t="shared" si="0"/>
        <v>46126</v>
      </c>
      <c r="T395" s="63">
        <f t="shared" si="0"/>
        <v>46127</v>
      </c>
      <c r="U395" s="63">
        <f t="shared" si="0"/>
        <v>46128</v>
      </c>
      <c r="V395" s="63">
        <f t="shared" si="0"/>
        <v>46129</v>
      </c>
      <c r="W395" s="63">
        <f t="shared" si="0"/>
        <v>46130</v>
      </c>
      <c r="X395" s="63">
        <f t="shared" si="0"/>
        <v>46131</v>
      </c>
      <c r="Y395" s="63">
        <f t="shared" si="0"/>
        <v>46132</v>
      </c>
      <c r="Z395" s="63">
        <f t="shared" si="0"/>
        <v>46133</v>
      </c>
      <c r="AA395" s="63">
        <f t="shared" si="0"/>
        <v>46134</v>
      </c>
      <c r="AB395" s="63">
        <f t="shared" si="0"/>
        <v>46135</v>
      </c>
      <c r="AC395" s="63">
        <f t="shared" si="0"/>
        <v>46136</v>
      </c>
      <c r="AD395" s="63">
        <f t="shared" si="0"/>
        <v>46137</v>
      </c>
      <c r="AE395" s="63">
        <f t="shared" si="0"/>
        <v>46138</v>
      </c>
      <c r="AF395" s="10"/>
      <c r="AG395" s="10"/>
      <c r="AH395" s="10"/>
      <c r="AI395" s="10"/>
      <c r="AJ395" s="199"/>
      <c r="AK395" s="10"/>
    </row>
    <row r="396" spans="1:53" hidden="1">
      <c r="A396" s="19"/>
      <c r="B396" s="10"/>
      <c r="C396" s="42">
        <v>28</v>
      </c>
      <c r="D396" s="63">
        <f t="shared" si="1"/>
        <v>46139</v>
      </c>
      <c r="E396" s="63">
        <f t="shared" si="0"/>
        <v>46140</v>
      </c>
      <c r="F396" s="63">
        <f t="shared" si="0"/>
        <v>46141</v>
      </c>
      <c r="G396" s="63">
        <f t="shared" si="0"/>
        <v>46142</v>
      </c>
      <c r="H396" s="63">
        <f t="shared" si="0"/>
        <v>46143</v>
      </c>
      <c r="I396" s="63">
        <f t="shared" si="0"/>
        <v>46144</v>
      </c>
      <c r="J396" s="63">
        <f t="shared" si="0"/>
        <v>46145</v>
      </c>
      <c r="K396" s="63">
        <f t="shared" si="0"/>
        <v>46146</v>
      </c>
      <c r="L396" s="63">
        <f t="shared" si="0"/>
        <v>46147</v>
      </c>
      <c r="M396" s="63">
        <f t="shared" si="0"/>
        <v>46148</v>
      </c>
      <c r="N396" s="63">
        <f t="shared" si="0"/>
        <v>46149</v>
      </c>
      <c r="O396" s="63">
        <f t="shared" si="0"/>
        <v>46150</v>
      </c>
      <c r="P396" s="63">
        <f t="shared" si="0"/>
        <v>46151</v>
      </c>
      <c r="Q396" s="63">
        <f t="shared" si="0"/>
        <v>46152</v>
      </c>
      <c r="R396" s="63">
        <f t="shared" si="0"/>
        <v>46153</v>
      </c>
      <c r="S396" s="63">
        <f t="shared" si="0"/>
        <v>46154</v>
      </c>
      <c r="T396" s="63">
        <f t="shared" si="0"/>
        <v>46155</v>
      </c>
      <c r="U396" s="63">
        <f t="shared" si="0"/>
        <v>46156</v>
      </c>
      <c r="V396" s="63">
        <f t="shared" si="0"/>
        <v>46157</v>
      </c>
      <c r="W396" s="63">
        <f t="shared" si="0"/>
        <v>46158</v>
      </c>
      <c r="X396" s="63">
        <f t="shared" si="0"/>
        <v>46159</v>
      </c>
      <c r="Y396" s="63">
        <f t="shared" si="0"/>
        <v>46160</v>
      </c>
      <c r="Z396" s="63">
        <f t="shared" si="0"/>
        <v>46161</v>
      </c>
      <c r="AA396" s="63">
        <f t="shared" si="0"/>
        <v>46162</v>
      </c>
      <c r="AB396" s="63">
        <f t="shared" si="0"/>
        <v>46163</v>
      </c>
      <c r="AC396" s="63">
        <f t="shared" si="0"/>
        <v>46164</v>
      </c>
      <c r="AD396" s="63">
        <f t="shared" si="0"/>
        <v>46165</v>
      </c>
      <c r="AE396" s="63">
        <f t="shared" si="0"/>
        <v>46166</v>
      </c>
      <c r="AF396" s="10"/>
      <c r="AG396" s="10"/>
      <c r="AH396" s="10"/>
      <c r="AI396" s="10"/>
      <c r="AJ396" s="199"/>
      <c r="AK396" s="10"/>
    </row>
    <row r="397" spans="1:53" hidden="1">
      <c r="A397" s="19"/>
      <c r="B397" s="10"/>
      <c r="C397" s="42">
        <v>29</v>
      </c>
      <c r="D397" s="63">
        <f t="shared" si="1"/>
        <v>46167</v>
      </c>
      <c r="E397" s="63">
        <f t="shared" si="0"/>
        <v>46168</v>
      </c>
      <c r="F397" s="63">
        <f t="shared" si="0"/>
        <v>46169</v>
      </c>
      <c r="G397" s="63">
        <f t="shared" si="0"/>
        <v>46170</v>
      </c>
      <c r="H397" s="63">
        <f t="shared" si="0"/>
        <v>46171</v>
      </c>
      <c r="I397" s="63">
        <f t="shared" si="0"/>
        <v>46172</v>
      </c>
      <c r="J397" s="63">
        <f t="shared" si="0"/>
        <v>46173</v>
      </c>
      <c r="K397" s="63">
        <f t="shared" si="0"/>
        <v>46174</v>
      </c>
      <c r="L397" s="63">
        <f t="shared" si="0"/>
        <v>46175</v>
      </c>
      <c r="M397" s="63">
        <f t="shared" si="0"/>
        <v>46176</v>
      </c>
      <c r="N397" s="63">
        <f t="shared" si="0"/>
        <v>46177</v>
      </c>
      <c r="O397" s="63">
        <f t="shared" si="0"/>
        <v>46178</v>
      </c>
      <c r="P397" s="63">
        <f t="shared" si="0"/>
        <v>46179</v>
      </c>
      <c r="Q397" s="63">
        <f t="shared" si="0"/>
        <v>46180</v>
      </c>
      <c r="R397" s="63">
        <f t="shared" si="0"/>
        <v>46181</v>
      </c>
      <c r="S397" s="63">
        <f t="shared" si="0"/>
        <v>46182</v>
      </c>
      <c r="T397" s="63">
        <f t="shared" si="0"/>
        <v>46183</v>
      </c>
      <c r="U397" s="63">
        <f t="shared" si="0"/>
        <v>46184</v>
      </c>
      <c r="V397" s="63">
        <f t="shared" si="0"/>
        <v>46185</v>
      </c>
      <c r="W397" s="63">
        <f t="shared" si="0"/>
        <v>46186</v>
      </c>
      <c r="X397" s="63">
        <f t="shared" si="0"/>
        <v>46187</v>
      </c>
      <c r="Y397" s="63">
        <f t="shared" si="0"/>
        <v>46188</v>
      </c>
      <c r="Z397" s="63">
        <f t="shared" si="0"/>
        <v>46189</v>
      </c>
      <c r="AA397" s="63">
        <f t="shared" si="0"/>
        <v>46190</v>
      </c>
      <c r="AB397" s="63">
        <f t="shared" si="0"/>
        <v>46191</v>
      </c>
      <c r="AC397" s="63">
        <f t="shared" si="0"/>
        <v>46192</v>
      </c>
      <c r="AD397" s="63">
        <f t="shared" si="0"/>
        <v>46193</v>
      </c>
      <c r="AE397" s="63">
        <f t="shared" si="0"/>
        <v>46194</v>
      </c>
      <c r="AF397" s="10"/>
      <c r="AG397" s="10"/>
      <c r="AH397" s="10"/>
      <c r="AI397" s="10"/>
      <c r="AJ397" s="199"/>
      <c r="AK397" s="10"/>
    </row>
    <row r="398" spans="1:53" hidden="1">
      <c r="A398" s="19"/>
      <c r="B398" s="10"/>
      <c r="C398" s="42">
        <v>30</v>
      </c>
      <c r="D398" s="63">
        <f t="shared" si="1"/>
        <v>46195</v>
      </c>
      <c r="E398" s="63">
        <f t="shared" si="0"/>
        <v>46196</v>
      </c>
      <c r="F398" s="63">
        <f t="shared" si="0"/>
        <v>46197</v>
      </c>
      <c r="G398" s="63">
        <f t="shared" si="0"/>
        <v>46198</v>
      </c>
      <c r="H398" s="63">
        <f t="shared" si="0"/>
        <v>46199</v>
      </c>
      <c r="I398" s="63">
        <f t="shared" si="0"/>
        <v>46200</v>
      </c>
      <c r="J398" s="63">
        <f t="shared" si="0"/>
        <v>46201</v>
      </c>
      <c r="K398" s="63">
        <f t="shared" si="0"/>
        <v>46202</v>
      </c>
      <c r="L398" s="63">
        <f t="shared" si="0"/>
        <v>46203</v>
      </c>
      <c r="M398" s="63">
        <f t="shared" si="0"/>
        <v>46204</v>
      </c>
      <c r="N398" s="63">
        <f t="shared" si="0"/>
        <v>46205</v>
      </c>
      <c r="O398" s="63">
        <f t="shared" si="0"/>
        <v>46206</v>
      </c>
      <c r="P398" s="63">
        <f t="shared" si="0"/>
        <v>46207</v>
      </c>
      <c r="Q398" s="63">
        <f t="shared" si="0"/>
        <v>46208</v>
      </c>
      <c r="R398" s="63">
        <f t="shared" si="0"/>
        <v>46209</v>
      </c>
      <c r="S398" s="63">
        <f t="shared" si="0"/>
        <v>46210</v>
      </c>
      <c r="T398" s="63">
        <f t="shared" si="0"/>
        <v>46211</v>
      </c>
      <c r="U398" s="63">
        <f t="shared" si="0"/>
        <v>46212</v>
      </c>
      <c r="V398" s="63">
        <f t="shared" si="0"/>
        <v>46213</v>
      </c>
      <c r="W398" s="63">
        <f t="shared" si="0"/>
        <v>46214</v>
      </c>
      <c r="X398" s="63">
        <f t="shared" si="0"/>
        <v>46215</v>
      </c>
      <c r="Y398" s="63">
        <f t="shared" si="0"/>
        <v>46216</v>
      </c>
      <c r="Z398" s="63">
        <f t="shared" si="0"/>
        <v>46217</v>
      </c>
      <c r="AA398" s="63">
        <f t="shared" si="0"/>
        <v>46218</v>
      </c>
      <c r="AB398" s="63">
        <f t="shared" si="0"/>
        <v>46219</v>
      </c>
      <c r="AC398" s="63">
        <f t="shared" si="0"/>
        <v>46220</v>
      </c>
      <c r="AD398" s="63">
        <f t="shared" si="0"/>
        <v>46221</v>
      </c>
      <c r="AE398" s="63">
        <f t="shared" si="0"/>
        <v>46222</v>
      </c>
      <c r="AF398" s="10"/>
      <c r="AG398" s="10"/>
      <c r="AH398" s="10"/>
      <c r="AI398" s="10"/>
      <c r="AJ398" s="199"/>
      <c r="AK398" s="10"/>
    </row>
    <row r="399" spans="1:53" hidden="1">
      <c r="A399" s="19"/>
      <c r="B399" s="10"/>
      <c r="C399" s="42">
        <v>31</v>
      </c>
      <c r="D399" s="63">
        <f t="shared" si="1"/>
        <v>46223</v>
      </c>
      <c r="E399" s="63">
        <f t="shared" si="0"/>
        <v>46224</v>
      </c>
      <c r="F399" s="63">
        <f t="shared" si="0"/>
        <v>46225</v>
      </c>
      <c r="G399" s="63">
        <f t="shared" si="0"/>
        <v>46226</v>
      </c>
      <c r="H399" s="63">
        <f t="shared" si="0"/>
        <v>46227</v>
      </c>
      <c r="I399" s="63">
        <f t="shared" si="0"/>
        <v>46228</v>
      </c>
      <c r="J399" s="63">
        <f t="shared" si="0"/>
        <v>46229</v>
      </c>
      <c r="K399" s="63">
        <f t="shared" si="0"/>
        <v>46230</v>
      </c>
      <c r="L399" s="63">
        <f t="shared" si="0"/>
        <v>46231</v>
      </c>
      <c r="M399" s="63">
        <f t="shared" si="0"/>
        <v>46232</v>
      </c>
      <c r="N399" s="63">
        <f t="shared" si="0"/>
        <v>46233</v>
      </c>
      <c r="O399" s="63">
        <f t="shared" si="0"/>
        <v>46234</v>
      </c>
      <c r="P399" s="63">
        <f t="shared" si="0"/>
        <v>46235</v>
      </c>
      <c r="Q399" s="63">
        <f t="shared" si="0"/>
        <v>46236</v>
      </c>
      <c r="R399" s="63">
        <f t="shared" si="0"/>
        <v>46237</v>
      </c>
      <c r="S399" s="63">
        <f t="shared" si="0"/>
        <v>46238</v>
      </c>
      <c r="T399" s="63">
        <f t="shared" si="0"/>
        <v>46239</v>
      </c>
      <c r="U399" s="63">
        <f t="shared" si="0"/>
        <v>46240</v>
      </c>
      <c r="V399" s="63">
        <f t="shared" si="0"/>
        <v>46241</v>
      </c>
      <c r="W399" s="63">
        <f t="shared" si="0"/>
        <v>46242</v>
      </c>
      <c r="X399" s="63">
        <f t="shared" si="0"/>
        <v>46243</v>
      </c>
      <c r="Y399" s="63">
        <f t="shared" si="0"/>
        <v>46244</v>
      </c>
      <c r="Z399" s="63">
        <f t="shared" si="0"/>
        <v>46245</v>
      </c>
      <c r="AA399" s="63">
        <f t="shared" si="0"/>
        <v>46246</v>
      </c>
      <c r="AB399" s="63">
        <f t="shared" si="0"/>
        <v>46247</v>
      </c>
      <c r="AC399" s="63">
        <f t="shared" si="0"/>
        <v>46248</v>
      </c>
      <c r="AD399" s="63">
        <f t="shared" si="0"/>
        <v>46249</v>
      </c>
      <c r="AE399" s="63">
        <f t="shared" si="0"/>
        <v>46250</v>
      </c>
      <c r="AF399" s="10"/>
      <c r="AG399" s="10"/>
      <c r="AH399" s="10"/>
      <c r="AI399" s="10"/>
      <c r="AJ399" s="199"/>
      <c r="AK399" s="10"/>
    </row>
    <row r="400" spans="1:53" hidden="1">
      <c r="A400" s="19"/>
      <c r="B400" s="10"/>
      <c r="C400" s="42">
        <v>32</v>
      </c>
      <c r="D400" s="63">
        <f t="shared" si="1"/>
        <v>46251</v>
      </c>
      <c r="E400" s="63">
        <f t="shared" si="0"/>
        <v>46252</v>
      </c>
      <c r="F400" s="63">
        <f t="shared" si="0"/>
        <v>46253</v>
      </c>
      <c r="G400" s="63">
        <f t="shared" si="0"/>
        <v>46254</v>
      </c>
      <c r="H400" s="63">
        <f t="shared" si="0"/>
        <v>46255</v>
      </c>
      <c r="I400" s="63">
        <f t="shared" si="0"/>
        <v>46256</v>
      </c>
      <c r="J400" s="63">
        <f t="shared" si="0"/>
        <v>46257</v>
      </c>
      <c r="K400" s="63">
        <f t="shared" si="0"/>
        <v>46258</v>
      </c>
      <c r="L400" s="63">
        <f t="shared" si="0"/>
        <v>46259</v>
      </c>
      <c r="M400" s="63">
        <f t="shared" si="0"/>
        <v>46260</v>
      </c>
      <c r="N400" s="63">
        <f t="shared" si="0"/>
        <v>46261</v>
      </c>
      <c r="O400" s="63">
        <f t="shared" si="0"/>
        <v>46262</v>
      </c>
      <c r="P400" s="63">
        <f t="shared" si="0"/>
        <v>46263</v>
      </c>
      <c r="Q400" s="63">
        <f t="shared" si="0"/>
        <v>46264</v>
      </c>
      <c r="R400" s="63">
        <f t="shared" si="0"/>
        <v>46265</v>
      </c>
      <c r="S400" s="63">
        <f t="shared" si="0"/>
        <v>46266</v>
      </c>
      <c r="T400" s="63">
        <f t="shared" si="0"/>
        <v>46267</v>
      </c>
      <c r="U400" s="63">
        <f t="shared" si="0"/>
        <v>46268</v>
      </c>
      <c r="V400" s="63">
        <f t="shared" si="0"/>
        <v>46269</v>
      </c>
      <c r="W400" s="63">
        <f t="shared" si="0"/>
        <v>46270</v>
      </c>
      <c r="X400" s="63">
        <f t="shared" si="0"/>
        <v>46271</v>
      </c>
      <c r="Y400" s="63">
        <f t="shared" si="0"/>
        <v>46272</v>
      </c>
      <c r="Z400" s="63">
        <f t="shared" si="0"/>
        <v>46273</v>
      </c>
      <c r="AA400" s="63">
        <f t="shared" si="0"/>
        <v>46274</v>
      </c>
      <c r="AB400" s="63">
        <f t="shared" si="0"/>
        <v>46275</v>
      </c>
      <c r="AC400" s="63">
        <f t="shared" si="0"/>
        <v>46276</v>
      </c>
      <c r="AD400" s="63">
        <f t="shared" si="0"/>
        <v>46277</v>
      </c>
      <c r="AE400" s="63">
        <f t="shared" si="0"/>
        <v>46278</v>
      </c>
      <c r="AF400" s="10"/>
      <c r="AG400" s="10"/>
      <c r="AH400" s="10"/>
      <c r="AI400" s="10"/>
      <c r="AJ400" s="199"/>
      <c r="AK400" s="10"/>
    </row>
    <row r="401" spans="1:37" hidden="1">
      <c r="A401" s="19"/>
      <c r="B401" s="10"/>
      <c r="C401" s="42">
        <v>33</v>
      </c>
      <c r="D401" s="63">
        <f t="shared" si="1"/>
        <v>46279</v>
      </c>
      <c r="E401" s="63">
        <f t="shared" si="0"/>
        <v>46280</v>
      </c>
      <c r="F401" s="63">
        <f t="shared" si="0"/>
        <v>46281</v>
      </c>
      <c r="G401" s="63">
        <f t="shared" si="0"/>
        <v>46282</v>
      </c>
      <c r="H401" s="63">
        <f t="shared" si="0"/>
        <v>46283</v>
      </c>
      <c r="I401" s="63">
        <f t="shared" si="0"/>
        <v>46284</v>
      </c>
      <c r="J401" s="63">
        <f t="shared" si="0"/>
        <v>46285</v>
      </c>
      <c r="K401" s="63">
        <f t="shared" si="0"/>
        <v>46286</v>
      </c>
      <c r="L401" s="63">
        <f t="shared" si="0"/>
        <v>46287</v>
      </c>
      <c r="M401" s="63">
        <f t="shared" si="0"/>
        <v>46288</v>
      </c>
      <c r="N401" s="63">
        <f t="shared" si="0"/>
        <v>46289</v>
      </c>
      <c r="O401" s="63">
        <f t="shared" si="0"/>
        <v>46290</v>
      </c>
      <c r="P401" s="63">
        <f t="shared" si="0"/>
        <v>46291</v>
      </c>
      <c r="Q401" s="63">
        <f t="shared" si="0"/>
        <v>46292</v>
      </c>
      <c r="R401" s="63">
        <f t="shared" si="0"/>
        <v>46293</v>
      </c>
      <c r="S401" s="63">
        <f t="shared" si="0"/>
        <v>46294</v>
      </c>
      <c r="T401" s="63">
        <f t="shared" si="0"/>
        <v>46295</v>
      </c>
      <c r="U401" s="63">
        <f t="shared" si="0"/>
        <v>46296</v>
      </c>
      <c r="V401" s="63">
        <f t="shared" si="0"/>
        <v>46297</v>
      </c>
      <c r="W401" s="63">
        <f t="shared" si="0"/>
        <v>46298</v>
      </c>
      <c r="X401" s="63">
        <f t="shared" si="0"/>
        <v>46299</v>
      </c>
      <c r="Y401" s="63">
        <f t="shared" si="0"/>
        <v>46300</v>
      </c>
      <c r="Z401" s="63">
        <f t="shared" si="0"/>
        <v>46301</v>
      </c>
      <c r="AA401" s="63">
        <f t="shared" si="0"/>
        <v>46302</v>
      </c>
      <c r="AB401" s="63">
        <f t="shared" si="0"/>
        <v>46303</v>
      </c>
      <c r="AC401" s="63">
        <f t="shared" si="0"/>
        <v>46304</v>
      </c>
      <c r="AD401" s="63">
        <f t="shared" si="0"/>
        <v>46305</v>
      </c>
      <c r="AE401" s="63">
        <f t="shared" si="0"/>
        <v>46306</v>
      </c>
      <c r="AF401" s="10"/>
      <c r="AG401" s="10"/>
      <c r="AH401" s="10"/>
      <c r="AI401" s="10"/>
      <c r="AJ401" s="199"/>
      <c r="AK401" s="10"/>
    </row>
    <row r="402" spans="1:37" hidden="1">
      <c r="A402" s="19"/>
      <c r="B402" s="10"/>
      <c r="C402" s="42">
        <v>34</v>
      </c>
      <c r="D402" s="63">
        <f t="shared" si="1"/>
        <v>46307</v>
      </c>
      <c r="E402" s="63">
        <f t="shared" si="0"/>
        <v>46308</v>
      </c>
      <c r="F402" s="63">
        <f t="shared" si="0"/>
        <v>46309</v>
      </c>
      <c r="G402" s="63">
        <f t="shared" si="0"/>
        <v>46310</v>
      </c>
      <c r="H402" s="63">
        <f t="shared" si="0"/>
        <v>46311</v>
      </c>
      <c r="I402" s="63">
        <f t="shared" si="0"/>
        <v>46312</v>
      </c>
      <c r="J402" s="63">
        <f t="shared" si="0"/>
        <v>46313</v>
      </c>
      <c r="K402" s="63">
        <f t="shared" si="0"/>
        <v>46314</v>
      </c>
      <c r="L402" s="63">
        <f t="shared" si="0"/>
        <v>46315</v>
      </c>
      <c r="M402" s="63">
        <f t="shared" si="0"/>
        <v>46316</v>
      </c>
      <c r="N402" s="63">
        <f t="shared" si="0"/>
        <v>46317</v>
      </c>
      <c r="O402" s="63">
        <f t="shared" si="0"/>
        <v>46318</v>
      </c>
      <c r="P402" s="63">
        <f t="shared" si="0"/>
        <v>46319</v>
      </c>
      <c r="Q402" s="63">
        <f t="shared" si="0"/>
        <v>46320</v>
      </c>
      <c r="R402" s="63">
        <f t="shared" si="0"/>
        <v>46321</v>
      </c>
      <c r="S402" s="63">
        <f t="shared" si="0"/>
        <v>46322</v>
      </c>
      <c r="T402" s="63">
        <f t="shared" si="0"/>
        <v>46323</v>
      </c>
      <c r="U402" s="63">
        <f t="shared" si="0"/>
        <v>46324</v>
      </c>
      <c r="V402" s="63">
        <f t="shared" si="0"/>
        <v>46325</v>
      </c>
      <c r="W402" s="63">
        <f t="shared" si="0"/>
        <v>46326</v>
      </c>
      <c r="X402" s="63">
        <f t="shared" si="0"/>
        <v>46327</v>
      </c>
      <c r="Y402" s="63">
        <f t="shared" si="0"/>
        <v>46328</v>
      </c>
      <c r="Z402" s="63">
        <f t="shared" si="0"/>
        <v>46329</v>
      </c>
      <c r="AA402" s="63">
        <f t="shared" si="0"/>
        <v>46330</v>
      </c>
      <c r="AB402" s="63">
        <f t="shared" si="0"/>
        <v>46331</v>
      </c>
      <c r="AC402" s="63">
        <f t="shared" si="0"/>
        <v>46332</v>
      </c>
      <c r="AD402" s="63">
        <f t="shared" si="0"/>
        <v>46333</v>
      </c>
      <c r="AE402" s="63">
        <f t="shared" si="0"/>
        <v>46334</v>
      </c>
      <c r="AF402" s="10"/>
      <c r="AG402" s="10"/>
      <c r="AH402" s="10"/>
      <c r="AI402" s="10"/>
      <c r="AJ402" s="199"/>
      <c r="AK402" s="10"/>
    </row>
    <row r="403" spans="1:37" s="4" customFormat="1" hidden="1">
      <c r="A403" s="19"/>
      <c r="C403" s="42">
        <v>35</v>
      </c>
      <c r="D403" s="63">
        <f t="shared" si="1"/>
        <v>46335</v>
      </c>
      <c r="E403" s="63">
        <f t="shared" si="0"/>
        <v>46336</v>
      </c>
      <c r="F403" s="63">
        <f t="shared" si="0"/>
        <v>46337</v>
      </c>
      <c r="G403" s="63">
        <f t="shared" si="0"/>
        <v>46338</v>
      </c>
      <c r="H403" s="63">
        <f t="shared" si="0"/>
        <v>46339</v>
      </c>
      <c r="I403" s="63">
        <f t="shared" si="0"/>
        <v>46340</v>
      </c>
      <c r="J403" s="63">
        <f t="shared" si="0"/>
        <v>46341</v>
      </c>
      <c r="K403" s="63">
        <f t="shared" si="0"/>
        <v>46342</v>
      </c>
      <c r="L403" s="63">
        <f t="shared" si="0"/>
        <v>46343</v>
      </c>
      <c r="M403" s="63">
        <f t="shared" si="0"/>
        <v>46344</v>
      </c>
      <c r="N403" s="63">
        <f t="shared" si="0"/>
        <v>46345</v>
      </c>
      <c r="O403" s="63">
        <f t="shared" si="0"/>
        <v>46346</v>
      </c>
      <c r="P403" s="63">
        <f t="shared" si="0"/>
        <v>46347</v>
      </c>
      <c r="Q403" s="63">
        <f t="shared" si="0"/>
        <v>46348</v>
      </c>
      <c r="R403" s="63">
        <f t="shared" si="0"/>
        <v>46349</v>
      </c>
      <c r="S403" s="63">
        <f t="shared" si="0"/>
        <v>46350</v>
      </c>
      <c r="T403" s="63">
        <f t="shared" si="0"/>
        <v>46351</v>
      </c>
      <c r="U403" s="63">
        <f t="shared" si="0"/>
        <v>46352</v>
      </c>
      <c r="V403" s="63">
        <f t="shared" si="0"/>
        <v>46353</v>
      </c>
      <c r="W403" s="63">
        <f t="shared" si="0"/>
        <v>46354</v>
      </c>
      <c r="X403" s="63">
        <f t="shared" si="0"/>
        <v>46355</v>
      </c>
      <c r="Y403" s="63">
        <f t="shared" si="0"/>
        <v>46356</v>
      </c>
      <c r="Z403" s="63">
        <f t="shared" si="0"/>
        <v>46357</v>
      </c>
      <c r="AA403" s="63">
        <f t="shared" si="0"/>
        <v>46358</v>
      </c>
      <c r="AB403" s="63">
        <f t="shared" si="0"/>
        <v>46359</v>
      </c>
      <c r="AC403" s="63">
        <f t="shared" si="0"/>
        <v>46360</v>
      </c>
      <c r="AD403" s="63">
        <f t="shared" si="0"/>
        <v>46361</v>
      </c>
      <c r="AE403" s="63">
        <f t="shared" si="0"/>
        <v>46362</v>
      </c>
      <c r="AJ403" s="199"/>
    </row>
    <row r="404" spans="1:37" s="4" customFormat="1" hidden="1">
      <c r="A404" s="19"/>
      <c r="C404" s="42">
        <v>36</v>
      </c>
      <c r="D404" s="63">
        <f t="shared" si="1"/>
        <v>46363</v>
      </c>
      <c r="E404" s="63">
        <f t="shared" si="0"/>
        <v>46364</v>
      </c>
      <c r="F404" s="63">
        <f t="shared" si="0"/>
        <v>46365</v>
      </c>
      <c r="G404" s="63">
        <f t="shared" si="0"/>
        <v>46366</v>
      </c>
      <c r="H404" s="63">
        <f t="shared" si="0"/>
        <v>46367</v>
      </c>
      <c r="I404" s="63">
        <f t="shared" si="0"/>
        <v>46368</v>
      </c>
      <c r="J404" s="63">
        <f t="shared" si="0"/>
        <v>46369</v>
      </c>
      <c r="K404" s="63">
        <f t="shared" si="0"/>
        <v>46370</v>
      </c>
      <c r="L404" s="63">
        <f t="shared" si="0"/>
        <v>46371</v>
      </c>
      <c r="M404" s="63">
        <f t="shared" si="0"/>
        <v>46372</v>
      </c>
      <c r="N404" s="63">
        <f t="shared" si="0"/>
        <v>46373</v>
      </c>
      <c r="O404" s="63">
        <f t="shared" si="0"/>
        <v>46374</v>
      </c>
      <c r="P404" s="63">
        <f t="shared" si="0"/>
        <v>46375</v>
      </c>
      <c r="Q404" s="63">
        <f t="shared" si="0"/>
        <v>46376</v>
      </c>
      <c r="R404" s="63">
        <f t="shared" si="0"/>
        <v>46377</v>
      </c>
      <c r="S404" s="63">
        <f t="shared" si="0"/>
        <v>46378</v>
      </c>
      <c r="T404" s="63">
        <f t="shared" si="0"/>
        <v>46379</v>
      </c>
      <c r="U404" s="63">
        <f t="shared" si="0"/>
        <v>46380</v>
      </c>
      <c r="V404" s="63">
        <f t="shared" si="0"/>
        <v>46381</v>
      </c>
      <c r="W404" s="63">
        <f t="shared" si="0"/>
        <v>46382</v>
      </c>
      <c r="X404" s="63">
        <f t="shared" si="0"/>
        <v>46383</v>
      </c>
      <c r="Y404" s="63">
        <f t="shared" si="0"/>
        <v>46384</v>
      </c>
      <c r="Z404" s="63">
        <f t="shared" si="0"/>
        <v>46385</v>
      </c>
      <c r="AA404" s="63">
        <f t="shared" si="0"/>
        <v>46386</v>
      </c>
      <c r="AB404" s="63">
        <f t="shared" si="0"/>
        <v>46387</v>
      </c>
      <c r="AC404" s="63">
        <f t="shared" si="0"/>
        <v>46388</v>
      </c>
      <c r="AD404" s="63">
        <f t="shared" si="0"/>
        <v>46389</v>
      </c>
      <c r="AE404" s="63">
        <f t="shared" si="0"/>
        <v>46390</v>
      </c>
      <c r="AJ404" s="199"/>
    </row>
    <row r="405" spans="1:37" s="4" customFormat="1" hidden="1">
      <c r="A405" s="19"/>
      <c r="C405" s="42">
        <v>37</v>
      </c>
      <c r="D405" s="63">
        <f t="shared" si="1"/>
        <v>46391</v>
      </c>
      <c r="E405" s="63">
        <f t="shared" si="0"/>
        <v>46392</v>
      </c>
      <c r="F405" s="63">
        <f t="shared" si="0"/>
        <v>46393</v>
      </c>
      <c r="G405" s="63">
        <f t="shared" si="0"/>
        <v>46394</v>
      </c>
      <c r="H405" s="63">
        <f t="shared" si="0"/>
        <v>46395</v>
      </c>
      <c r="I405" s="63">
        <f t="shared" si="0"/>
        <v>46396</v>
      </c>
      <c r="J405" s="63">
        <f t="shared" si="0"/>
        <v>46397</v>
      </c>
      <c r="K405" s="63">
        <f t="shared" si="0"/>
        <v>46398</v>
      </c>
      <c r="L405" s="63">
        <f t="shared" si="0"/>
        <v>46399</v>
      </c>
      <c r="M405" s="63">
        <f t="shared" si="0"/>
        <v>46400</v>
      </c>
      <c r="N405" s="63">
        <f t="shared" si="0"/>
        <v>46401</v>
      </c>
      <c r="O405" s="63">
        <f t="shared" si="0"/>
        <v>46402</v>
      </c>
      <c r="P405" s="63">
        <f t="shared" si="0"/>
        <v>46403</v>
      </c>
      <c r="Q405" s="63">
        <f t="shared" si="0"/>
        <v>46404</v>
      </c>
      <c r="R405" s="63">
        <f t="shared" si="0"/>
        <v>46405</v>
      </c>
      <c r="S405" s="63">
        <f t="shared" si="0"/>
        <v>46406</v>
      </c>
      <c r="T405" s="63">
        <f t="shared" si="0"/>
        <v>46407</v>
      </c>
      <c r="U405" s="63">
        <f t="shared" si="0"/>
        <v>46408</v>
      </c>
      <c r="V405" s="63">
        <f t="shared" si="0"/>
        <v>46409</v>
      </c>
      <c r="W405" s="63">
        <f t="shared" si="0"/>
        <v>46410</v>
      </c>
      <c r="X405" s="63">
        <f t="shared" si="0"/>
        <v>46411</v>
      </c>
      <c r="Y405" s="63">
        <f t="shared" si="0"/>
        <v>46412</v>
      </c>
      <c r="Z405" s="63">
        <f t="shared" si="0"/>
        <v>46413</v>
      </c>
      <c r="AA405" s="63">
        <f t="shared" si="0"/>
        <v>46414</v>
      </c>
      <c r="AB405" s="63">
        <f t="shared" si="0"/>
        <v>46415</v>
      </c>
      <c r="AC405" s="63">
        <f t="shared" si="0"/>
        <v>46416</v>
      </c>
      <c r="AD405" s="63">
        <f t="shared" si="0"/>
        <v>46417</v>
      </c>
      <c r="AE405" s="63">
        <f t="shared" si="0"/>
        <v>46418</v>
      </c>
      <c r="AJ405" s="199"/>
    </row>
    <row r="406" spans="1:37" s="4" customFormat="1" hidden="1">
      <c r="A406" s="19"/>
      <c r="C406" s="42">
        <v>38</v>
      </c>
      <c r="D406" s="63">
        <f t="shared" si="1"/>
        <v>46419</v>
      </c>
      <c r="E406" s="63">
        <f t="shared" si="0"/>
        <v>46420</v>
      </c>
      <c r="F406" s="63">
        <f t="shared" si="0"/>
        <v>46421</v>
      </c>
      <c r="G406" s="63">
        <f t="shared" si="0"/>
        <v>46422</v>
      </c>
      <c r="H406" s="63">
        <f t="shared" si="0"/>
        <v>46423</v>
      </c>
      <c r="I406" s="63">
        <f t="shared" si="0"/>
        <v>46424</v>
      </c>
      <c r="J406" s="63">
        <f t="shared" si="0"/>
        <v>46425</v>
      </c>
      <c r="K406" s="63">
        <f t="shared" si="0"/>
        <v>46426</v>
      </c>
      <c r="L406" s="63">
        <f t="shared" si="0"/>
        <v>46427</v>
      </c>
      <c r="M406" s="63">
        <f t="shared" si="0"/>
        <v>46428</v>
      </c>
      <c r="N406" s="63">
        <f t="shared" si="0"/>
        <v>46429</v>
      </c>
      <c r="O406" s="63">
        <f t="shared" si="0"/>
        <v>46430</v>
      </c>
      <c r="P406" s="63">
        <f t="shared" si="0"/>
        <v>46431</v>
      </c>
      <c r="Q406" s="63">
        <f t="shared" si="0"/>
        <v>46432</v>
      </c>
      <c r="R406" s="63">
        <f t="shared" si="0"/>
        <v>46433</v>
      </c>
      <c r="S406" s="63">
        <f t="shared" si="0"/>
        <v>46434</v>
      </c>
      <c r="T406" s="63">
        <f t="shared" si="0"/>
        <v>46435</v>
      </c>
      <c r="U406" s="63">
        <f t="shared" si="0"/>
        <v>46436</v>
      </c>
      <c r="V406" s="63">
        <f t="shared" si="0"/>
        <v>46437</v>
      </c>
      <c r="W406" s="63">
        <f t="shared" si="0"/>
        <v>46438</v>
      </c>
      <c r="X406" s="63">
        <f t="shared" si="0"/>
        <v>46439</v>
      </c>
      <c r="Y406" s="63">
        <f t="shared" si="0"/>
        <v>46440</v>
      </c>
      <c r="Z406" s="63">
        <f t="shared" si="0"/>
        <v>46441</v>
      </c>
      <c r="AA406" s="63">
        <f t="shared" si="0"/>
        <v>46442</v>
      </c>
      <c r="AB406" s="63">
        <f t="shared" si="0"/>
        <v>46443</v>
      </c>
      <c r="AC406" s="63">
        <f t="shared" si="0"/>
        <v>46444</v>
      </c>
      <c r="AD406" s="63">
        <f t="shared" si="0"/>
        <v>46445</v>
      </c>
      <c r="AE406" s="63">
        <f t="shared" si="0"/>
        <v>46446</v>
      </c>
      <c r="AJ406" s="199"/>
    </row>
    <row r="407" spans="1:37" s="4" customFormat="1" hidden="1">
      <c r="A407" s="19"/>
      <c r="C407" s="42">
        <v>39</v>
      </c>
      <c r="D407" s="63">
        <f t="shared" si="1"/>
        <v>46447</v>
      </c>
      <c r="E407" s="63">
        <f t="shared" si="0"/>
        <v>46448</v>
      </c>
      <c r="F407" s="63">
        <f t="shared" si="0"/>
        <v>46449</v>
      </c>
      <c r="G407" s="63">
        <f t="shared" si="0"/>
        <v>46450</v>
      </c>
      <c r="H407" s="63">
        <f t="shared" si="0"/>
        <v>46451</v>
      </c>
      <c r="I407" s="63">
        <f t="shared" si="0"/>
        <v>46452</v>
      </c>
      <c r="J407" s="63">
        <f t="shared" si="0"/>
        <v>46453</v>
      </c>
      <c r="K407" s="63">
        <f t="shared" si="0"/>
        <v>46454</v>
      </c>
      <c r="L407" s="63">
        <f t="shared" si="0"/>
        <v>46455</v>
      </c>
      <c r="M407" s="63">
        <f t="shared" si="0"/>
        <v>46456</v>
      </c>
      <c r="N407" s="63">
        <f t="shared" si="0"/>
        <v>46457</v>
      </c>
      <c r="O407" s="63">
        <f t="shared" si="0"/>
        <v>46458</v>
      </c>
      <c r="P407" s="63">
        <f t="shared" si="0"/>
        <v>46459</v>
      </c>
      <c r="Q407" s="63">
        <f t="shared" si="0"/>
        <v>46460</v>
      </c>
      <c r="R407" s="63">
        <f t="shared" si="0"/>
        <v>46461</v>
      </c>
      <c r="S407" s="63">
        <f t="shared" si="0"/>
        <v>46462</v>
      </c>
      <c r="T407" s="63">
        <f t="shared" si="0"/>
        <v>46463</v>
      </c>
      <c r="U407" s="63">
        <f t="shared" si="0"/>
        <v>46464</v>
      </c>
      <c r="V407" s="63">
        <f t="shared" si="0"/>
        <v>46465</v>
      </c>
      <c r="W407" s="63">
        <f t="shared" si="0"/>
        <v>46466</v>
      </c>
      <c r="X407" s="63">
        <f t="shared" si="0"/>
        <v>46467</v>
      </c>
      <c r="Y407" s="63">
        <f t="shared" si="0"/>
        <v>46468</v>
      </c>
      <c r="Z407" s="63">
        <f t="shared" si="0"/>
        <v>46469</v>
      </c>
      <c r="AA407" s="63">
        <f t="shared" si="0"/>
        <v>46470</v>
      </c>
      <c r="AB407" s="63">
        <f t="shared" si="0"/>
        <v>46471</v>
      </c>
      <c r="AC407" s="63">
        <f t="shared" si="0"/>
        <v>46472</v>
      </c>
      <c r="AD407" s="63">
        <f t="shared" si="0"/>
        <v>46473</v>
      </c>
      <c r="AE407" s="63">
        <f t="shared" si="0"/>
        <v>46474</v>
      </c>
      <c r="AJ407" s="199"/>
    </row>
    <row r="408" spans="1:37" s="4" customFormat="1" hidden="1">
      <c r="A408" s="21"/>
      <c r="B408" s="156"/>
      <c r="C408" s="43">
        <v>40</v>
      </c>
      <c r="D408" s="64">
        <f t="shared" si="1"/>
        <v>46475</v>
      </c>
      <c r="E408" s="64">
        <f t="shared" si="0"/>
        <v>46476</v>
      </c>
      <c r="F408" s="64">
        <f t="shared" si="0"/>
        <v>46477</v>
      </c>
      <c r="G408" s="64">
        <f t="shared" si="0"/>
        <v>46478</v>
      </c>
      <c r="H408" s="64">
        <f t="shared" si="0"/>
        <v>46479</v>
      </c>
      <c r="I408" s="64">
        <f t="shared" si="0"/>
        <v>46480</v>
      </c>
      <c r="J408" s="64">
        <f t="shared" si="0"/>
        <v>46481</v>
      </c>
      <c r="K408" s="64">
        <f t="shared" si="0"/>
        <v>46482</v>
      </c>
      <c r="L408" s="64">
        <f t="shared" si="0"/>
        <v>46483</v>
      </c>
      <c r="M408" s="64">
        <f t="shared" si="0"/>
        <v>46484</v>
      </c>
      <c r="N408" s="64">
        <f t="shared" si="0"/>
        <v>46485</v>
      </c>
      <c r="O408" s="64">
        <f t="shared" si="0"/>
        <v>46486</v>
      </c>
      <c r="P408" s="64">
        <f t="shared" si="0"/>
        <v>46487</v>
      </c>
      <c r="Q408" s="64">
        <f t="shared" si="0"/>
        <v>46488</v>
      </c>
      <c r="R408" s="64">
        <f t="shared" si="0"/>
        <v>46489</v>
      </c>
      <c r="S408" s="64">
        <f t="shared" si="0"/>
        <v>46490</v>
      </c>
      <c r="T408" s="64">
        <f t="shared" si="0"/>
        <v>46491</v>
      </c>
      <c r="U408" s="64">
        <f t="shared" si="0"/>
        <v>46492</v>
      </c>
      <c r="V408" s="64">
        <f t="shared" si="0"/>
        <v>46493</v>
      </c>
      <c r="W408" s="64">
        <f t="shared" si="0"/>
        <v>46494</v>
      </c>
      <c r="X408" s="64">
        <f t="shared" si="0"/>
        <v>46495</v>
      </c>
      <c r="Y408" s="64">
        <f t="shared" si="0"/>
        <v>46496</v>
      </c>
      <c r="Z408" s="64">
        <f t="shared" si="0"/>
        <v>46497</v>
      </c>
      <c r="AA408" s="64">
        <f t="shared" si="0"/>
        <v>46498</v>
      </c>
      <c r="AB408" s="64">
        <f t="shared" si="0"/>
        <v>46499</v>
      </c>
      <c r="AC408" s="64">
        <f t="shared" si="0"/>
        <v>46500</v>
      </c>
      <c r="AD408" s="64">
        <f t="shared" si="0"/>
        <v>46501</v>
      </c>
      <c r="AE408" s="64">
        <f t="shared" si="0"/>
        <v>46502</v>
      </c>
      <c r="AF408" s="156"/>
      <c r="AG408" s="156"/>
      <c r="AH408" s="156"/>
      <c r="AI408" s="156"/>
      <c r="AJ408" s="201"/>
    </row>
    <row r="409" spans="1:37" s="4" customFormat="1" hidden="1">
      <c r="C409" s="5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</row>
    <row r="410" spans="1:37" s="4" customFormat="1" hidden="1">
      <c r="C410" s="5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  <c r="AA410" s="63"/>
      <c r="AB410" s="63"/>
      <c r="AC410" s="63"/>
      <c r="AD410" s="63"/>
      <c r="AE410" s="63"/>
    </row>
    <row r="411" spans="1:37" s="4" customFormat="1" hidden="1">
      <c r="C411" s="5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  <c r="AA411" s="63"/>
      <c r="AB411" s="63"/>
      <c r="AC411" s="63"/>
      <c r="AD411" s="63"/>
      <c r="AE411" s="63"/>
    </row>
    <row r="412" spans="1:37" s="4" customFormat="1" hidden="1">
      <c r="C412" s="5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  <c r="AA412" s="63"/>
      <c r="AB412" s="63"/>
      <c r="AC412" s="63"/>
      <c r="AD412" s="63"/>
      <c r="AE412" s="63"/>
    </row>
    <row r="413" spans="1:37" s="4" customFormat="1" hidden="1">
      <c r="C413" s="5"/>
      <c r="D413" s="63"/>
    </row>
    <row r="414" spans="1:37" s="4" customFormat="1" hidden="1">
      <c r="C414" s="5"/>
      <c r="D414" s="63"/>
    </row>
    <row r="415" spans="1:37" s="4" customFormat="1" hidden="1">
      <c r="C415" s="5"/>
      <c r="D415" s="63"/>
    </row>
    <row r="416" spans="1:37" hidden="1"/>
    <row r="417" hidden="1"/>
    <row r="418" hidden="1"/>
    <row r="419" hidden="1"/>
    <row r="420" hidden="1"/>
    <row r="421" hidden="1"/>
    <row r="422" hidden="1"/>
    <row r="423" hidden="1"/>
  </sheetData>
  <mergeCells count="986">
    <mergeCell ref="A1:T1"/>
    <mergeCell ref="V1:X1"/>
    <mergeCell ref="AI1:AK1"/>
    <mergeCell ref="AD2:AJ2"/>
    <mergeCell ref="AA5:AE5"/>
    <mergeCell ref="B7:N7"/>
    <mergeCell ref="B8:E8"/>
    <mergeCell ref="F8:N8"/>
    <mergeCell ref="D14:J14"/>
    <mergeCell ref="K14:Q14"/>
    <mergeCell ref="R14:X14"/>
    <mergeCell ref="Y14:AE14"/>
    <mergeCell ref="AN15:AO15"/>
    <mergeCell ref="B16:C16"/>
    <mergeCell ref="B17:C17"/>
    <mergeCell ref="B18:C18"/>
    <mergeCell ref="B19:C19"/>
    <mergeCell ref="AF21:AG21"/>
    <mergeCell ref="AI21:AJ21"/>
    <mergeCell ref="AF23:AG23"/>
    <mergeCell ref="AI23:AJ23"/>
    <mergeCell ref="AF25:AG25"/>
    <mergeCell ref="AI25:AJ25"/>
    <mergeCell ref="AF27:AG27"/>
    <mergeCell ref="AI27:AJ27"/>
    <mergeCell ref="AF29:AG29"/>
    <mergeCell ref="AI29:AJ29"/>
    <mergeCell ref="AF31:AG31"/>
    <mergeCell ref="AI31:AJ31"/>
    <mergeCell ref="B32:C32"/>
    <mergeCell ref="B33:C33"/>
    <mergeCell ref="B34:C34"/>
    <mergeCell ref="B35:C35"/>
    <mergeCell ref="AF37:AG37"/>
    <mergeCell ref="AI37:AJ37"/>
    <mergeCell ref="AF39:AG39"/>
    <mergeCell ref="AI39:AJ39"/>
    <mergeCell ref="AF41:AG41"/>
    <mergeCell ref="AI41:AJ41"/>
    <mergeCell ref="AF43:AG43"/>
    <mergeCell ref="AI43:AJ43"/>
    <mergeCell ref="AF45:AG45"/>
    <mergeCell ref="AI45:AJ45"/>
    <mergeCell ref="AF47:AG47"/>
    <mergeCell ref="AI47:AJ47"/>
    <mergeCell ref="B48:C48"/>
    <mergeCell ref="B49:C49"/>
    <mergeCell ref="B50:C50"/>
    <mergeCell ref="B51:C51"/>
    <mergeCell ref="AF53:AG53"/>
    <mergeCell ref="AI53:AJ53"/>
    <mergeCell ref="AF55:AG55"/>
    <mergeCell ref="AI55:AJ55"/>
    <mergeCell ref="AF57:AG57"/>
    <mergeCell ref="AI57:AJ57"/>
    <mergeCell ref="AF59:AG59"/>
    <mergeCell ref="AI59:AJ59"/>
    <mergeCell ref="AF61:AG61"/>
    <mergeCell ref="AI61:AJ61"/>
    <mergeCell ref="AF63:AG63"/>
    <mergeCell ref="AI63:AJ63"/>
    <mergeCell ref="B64:C64"/>
    <mergeCell ref="B65:C65"/>
    <mergeCell ref="B66:C66"/>
    <mergeCell ref="B67:C67"/>
    <mergeCell ref="AF69:AG69"/>
    <mergeCell ref="AI69:AJ69"/>
    <mergeCell ref="AF71:AG71"/>
    <mergeCell ref="AI71:AJ71"/>
    <mergeCell ref="AF73:AG73"/>
    <mergeCell ref="AI73:AJ73"/>
    <mergeCell ref="AF75:AG75"/>
    <mergeCell ref="AI75:AJ75"/>
    <mergeCell ref="AF77:AG77"/>
    <mergeCell ref="AI77:AJ77"/>
    <mergeCell ref="AF79:AG79"/>
    <mergeCell ref="AI79:AJ79"/>
    <mergeCell ref="B80:C80"/>
    <mergeCell ref="B81:C81"/>
    <mergeCell ref="B82:C82"/>
    <mergeCell ref="B83:C83"/>
    <mergeCell ref="AF85:AG85"/>
    <mergeCell ref="AI85:AJ85"/>
    <mergeCell ref="AF87:AG87"/>
    <mergeCell ref="AI87:AJ87"/>
    <mergeCell ref="AF89:AG89"/>
    <mergeCell ref="AI89:AJ89"/>
    <mergeCell ref="AF91:AG91"/>
    <mergeCell ref="AI91:AJ91"/>
    <mergeCell ref="AF93:AG93"/>
    <mergeCell ref="AI93:AJ93"/>
    <mergeCell ref="AF95:AG95"/>
    <mergeCell ref="AI95:AJ95"/>
    <mergeCell ref="B96:C96"/>
    <mergeCell ref="B97:C97"/>
    <mergeCell ref="B98:C98"/>
    <mergeCell ref="B99:C99"/>
    <mergeCell ref="AF101:AG101"/>
    <mergeCell ref="AI101:AJ101"/>
    <mergeCell ref="AF103:AG103"/>
    <mergeCell ref="AI103:AJ103"/>
    <mergeCell ref="AF105:AG105"/>
    <mergeCell ref="AI105:AJ105"/>
    <mergeCell ref="AF107:AG107"/>
    <mergeCell ref="AI107:AJ107"/>
    <mergeCell ref="AF109:AG109"/>
    <mergeCell ref="AI109:AJ109"/>
    <mergeCell ref="AF111:AG111"/>
    <mergeCell ref="AI111:AJ111"/>
    <mergeCell ref="B112:C112"/>
    <mergeCell ref="B113:C113"/>
    <mergeCell ref="B114:C114"/>
    <mergeCell ref="B115:C115"/>
    <mergeCell ref="AF117:AG117"/>
    <mergeCell ref="AI117:AJ117"/>
    <mergeCell ref="AF119:AG119"/>
    <mergeCell ref="AI119:AJ119"/>
    <mergeCell ref="AF121:AG121"/>
    <mergeCell ref="AI121:AJ121"/>
    <mergeCell ref="AF123:AG123"/>
    <mergeCell ref="AI123:AJ123"/>
    <mergeCell ref="AF125:AG125"/>
    <mergeCell ref="AI125:AJ125"/>
    <mergeCell ref="AF127:AG127"/>
    <mergeCell ref="AI127:AJ127"/>
    <mergeCell ref="B128:C128"/>
    <mergeCell ref="B129:C129"/>
    <mergeCell ref="B130:C130"/>
    <mergeCell ref="B131:C131"/>
    <mergeCell ref="AF133:AG133"/>
    <mergeCell ref="AI133:AJ133"/>
    <mergeCell ref="AF135:AG135"/>
    <mergeCell ref="AI135:AJ135"/>
    <mergeCell ref="AF137:AG137"/>
    <mergeCell ref="AI137:AJ137"/>
    <mergeCell ref="AF139:AG139"/>
    <mergeCell ref="AI139:AJ139"/>
    <mergeCell ref="AF141:AG141"/>
    <mergeCell ref="AI141:AJ141"/>
    <mergeCell ref="AF143:AG143"/>
    <mergeCell ref="AI143:AJ143"/>
    <mergeCell ref="B144:C144"/>
    <mergeCell ref="B145:C145"/>
    <mergeCell ref="B146:C146"/>
    <mergeCell ref="B147:C147"/>
    <mergeCell ref="AF149:AG149"/>
    <mergeCell ref="AI149:AJ149"/>
    <mergeCell ref="AF151:AG151"/>
    <mergeCell ref="AI151:AJ151"/>
    <mergeCell ref="AF153:AG153"/>
    <mergeCell ref="AI153:AJ153"/>
    <mergeCell ref="AF155:AG155"/>
    <mergeCell ref="AI155:AJ155"/>
    <mergeCell ref="AF157:AG157"/>
    <mergeCell ref="AI157:AJ157"/>
    <mergeCell ref="AF159:AG159"/>
    <mergeCell ref="AI159:AJ159"/>
    <mergeCell ref="B160:C160"/>
    <mergeCell ref="B161:C161"/>
    <mergeCell ref="B162:C162"/>
    <mergeCell ref="B163:C163"/>
    <mergeCell ref="AF165:AG165"/>
    <mergeCell ref="AI165:AJ165"/>
    <mergeCell ref="AF167:AG167"/>
    <mergeCell ref="AI167:AJ167"/>
    <mergeCell ref="AF169:AG169"/>
    <mergeCell ref="AI169:AJ169"/>
    <mergeCell ref="AF171:AG171"/>
    <mergeCell ref="AI171:AJ171"/>
    <mergeCell ref="AF173:AG173"/>
    <mergeCell ref="AI173:AJ173"/>
    <mergeCell ref="AF175:AG175"/>
    <mergeCell ref="AI175:AJ175"/>
    <mergeCell ref="B176:C176"/>
    <mergeCell ref="B177:C177"/>
    <mergeCell ref="B178:C178"/>
    <mergeCell ref="B179:C179"/>
    <mergeCell ref="AF181:AG181"/>
    <mergeCell ref="AI181:AJ181"/>
    <mergeCell ref="AF183:AG183"/>
    <mergeCell ref="AI183:AJ183"/>
    <mergeCell ref="AF185:AG185"/>
    <mergeCell ref="AI185:AJ185"/>
    <mergeCell ref="AF187:AG187"/>
    <mergeCell ref="AI187:AJ187"/>
    <mergeCell ref="AF189:AG189"/>
    <mergeCell ref="AI189:AJ189"/>
    <mergeCell ref="AF191:AG191"/>
    <mergeCell ref="AI191:AJ191"/>
    <mergeCell ref="B192:C192"/>
    <mergeCell ref="B193:C193"/>
    <mergeCell ref="B194:C194"/>
    <mergeCell ref="B195:C195"/>
    <mergeCell ref="AF197:AG197"/>
    <mergeCell ref="AI197:AJ197"/>
    <mergeCell ref="AF199:AG199"/>
    <mergeCell ref="AI199:AJ199"/>
    <mergeCell ref="AF201:AG201"/>
    <mergeCell ref="AI201:AJ201"/>
    <mergeCell ref="AF203:AG203"/>
    <mergeCell ref="AI203:AJ203"/>
    <mergeCell ref="AF205:AG205"/>
    <mergeCell ref="AI205:AJ205"/>
    <mergeCell ref="AF207:AG207"/>
    <mergeCell ref="AI207:AJ207"/>
    <mergeCell ref="B208:C208"/>
    <mergeCell ref="B209:C209"/>
    <mergeCell ref="B210:C210"/>
    <mergeCell ref="B211:C211"/>
    <mergeCell ref="AF213:AG213"/>
    <mergeCell ref="AI213:AJ213"/>
    <mergeCell ref="AF215:AG215"/>
    <mergeCell ref="AI215:AJ215"/>
    <mergeCell ref="AF217:AG217"/>
    <mergeCell ref="AI217:AJ217"/>
    <mergeCell ref="AF219:AG219"/>
    <mergeCell ref="AI219:AJ219"/>
    <mergeCell ref="AF221:AG221"/>
    <mergeCell ref="AI221:AJ221"/>
    <mergeCell ref="AF223:AG223"/>
    <mergeCell ref="AI223:AJ223"/>
    <mergeCell ref="B224:C224"/>
    <mergeCell ref="B225:C225"/>
    <mergeCell ref="B226:C226"/>
    <mergeCell ref="B227:C227"/>
    <mergeCell ref="AF229:AG229"/>
    <mergeCell ref="AI229:AJ229"/>
    <mergeCell ref="AF231:AG231"/>
    <mergeCell ref="AI231:AJ231"/>
    <mergeCell ref="AF233:AG233"/>
    <mergeCell ref="AI233:AJ233"/>
    <mergeCell ref="AF235:AG235"/>
    <mergeCell ref="AI235:AJ235"/>
    <mergeCell ref="AF237:AG237"/>
    <mergeCell ref="AI237:AJ237"/>
    <mergeCell ref="AF239:AG239"/>
    <mergeCell ref="AI239:AJ239"/>
    <mergeCell ref="B240:C240"/>
    <mergeCell ref="B241:C241"/>
    <mergeCell ref="B242:C242"/>
    <mergeCell ref="B243:C243"/>
    <mergeCell ref="AF245:AG245"/>
    <mergeCell ref="AI245:AJ245"/>
    <mergeCell ref="AF247:AG247"/>
    <mergeCell ref="AI247:AJ247"/>
    <mergeCell ref="AF249:AG249"/>
    <mergeCell ref="AI249:AJ249"/>
    <mergeCell ref="AF251:AG251"/>
    <mergeCell ref="AI251:AJ251"/>
    <mergeCell ref="AF253:AG253"/>
    <mergeCell ref="AI253:AJ253"/>
    <mergeCell ref="AF255:AG255"/>
    <mergeCell ref="AI255:AJ255"/>
    <mergeCell ref="B256:C256"/>
    <mergeCell ref="B257:C257"/>
    <mergeCell ref="B258:C258"/>
    <mergeCell ref="B259:C259"/>
    <mergeCell ref="AF261:AG261"/>
    <mergeCell ref="AI261:AJ261"/>
    <mergeCell ref="AF263:AG263"/>
    <mergeCell ref="AI263:AJ263"/>
    <mergeCell ref="AF265:AG265"/>
    <mergeCell ref="AI265:AJ265"/>
    <mergeCell ref="AF267:AG267"/>
    <mergeCell ref="AI267:AJ267"/>
    <mergeCell ref="AF269:AG269"/>
    <mergeCell ref="AI269:AJ269"/>
    <mergeCell ref="AF271:AG271"/>
    <mergeCell ref="AI271:AJ271"/>
    <mergeCell ref="B272:C272"/>
    <mergeCell ref="B273:C273"/>
    <mergeCell ref="B274:C274"/>
    <mergeCell ref="B275:C275"/>
    <mergeCell ref="AF277:AG277"/>
    <mergeCell ref="AI277:AJ277"/>
    <mergeCell ref="AF279:AG279"/>
    <mergeCell ref="AI279:AJ279"/>
    <mergeCell ref="AF281:AG281"/>
    <mergeCell ref="AI281:AJ281"/>
    <mergeCell ref="AF283:AG283"/>
    <mergeCell ref="AI283:AJ283"/>
    <mergeCell ref="AF285:AG285"/>
    <mergeCell ref="AI285:AJ285"/>
    <mergeCell ref="AF287:AG287"/>
    <mergeCell ref="AI287:AJ287"/>
    <mergeCell ref="B288:C288"/>
    <mergeCell ref="B289:C289"/>
    <mergeCell ref="B290:C290"/>
    <mergeCell ref="B291:C291"/>
    <mergeCell ref="AF293:AG293"/>
    <mergeCell ref="AI293:AJ293"/>
    <mergeCell ref="AF295:AG295"/>
    <mergeCell ref="AI295:AJ295"/>
    <mergeCell ref="AF297:AG297"/>
    <mergeCell ref="AI297:AJ297"/>
    <mergeCell ref="AF299:AG299"/>
    <mergeCell ref="AI299:AJ299"/>
    <mergeCell ref="AF301:AG301"/>
    <mergeCell ref="AI301:AJ301"/>
    <mergeCell ref="AF303:AG303"/>
    <mergeCell ref="AI303:AJ303"/>
    <mergeCell ref="B304:C304"/>
    <mergeCell ref="B305:C305"/>
    <mergeCell ref="B306:C306"/>
    <mergeCell ref="B307:C307"/>
    <mergeCell ref="AF309:AG309"/>
    <mergeCell ref="AI309:AJ309"/>
    <mergeCell ref="AF311:AG311"/>
    <mergeCell ref="AI311:AJ311"/>
    <mergeCell ref="AF313:AG313"/>
    <mergeCell ref="AI313:AJ313"/>
    <mergeCell ref="AF315:AG315"/>
    <mergeCell ref="AI315:AJ315"/>
    <mergeCell ref="AF317:AG317"/>
    <mergeCell ref="AI317:AJ317"/>
    <mergeCell ref="AF319:AG319"/>
    <mergeCell ref="AI319:AJ319"/>
    <mergeCell ref="B320:C320"/>
    <mergeCell ref="B321:C321"/>
    <mergeCell ref="B322:C322"/>
    <mergeCell ref="B323:C323"/>
    <mergeCell ref="AF325:AG325"/>
    <mergeCell ref="AI325:AJ325"/>
    <mergeCell ref="AF327:AG327"/>
    <mergeCell ref="AI327:AJ327"/>
    <mergeCell ref="AF329:AG329"/>
    <mergeCell ref="AI329:AJ329"/>
    <mergeCell ref="AF331:AG331"/>
    <mergeCell ref="AI331:AJ331"/>
    <mergeCell ref="AF333:AG333"/>
    <mergeCell ref="AI333:AJ333"/>
    <mergeCell ref="AF335:AG335"/>
    <mergeCell ref="AI335:AJ335"/>
    <mergeCell ref="H337:J337"/>
    <mergeCell ref="K337:M337"/>
    <mergeCell ref="T337:V337"/>
    <mergeCell ref="W337:Y337"/>
    <mergeCell ref="AF337:AH337"/>
    <mergeCell ref="AI337:AK337"/>
    <mergeCell ref="C338:E338"/>
    <mergeCell ref="F338:G338"/>
    <mergeCell ref="H338:J338"/>
    <mergeCell ref="K338:M338"/>
    <mergeCell ref="O338:Q338"/>
    <mergeCell ref="R338:S338"/>
    <mergeCell ref="T338:V338"/>
    <mergeCell ref="W338:Y338"/>
    <mergeCell ref="AA338:AC338"/>
    <mergeCell ref="AD338:AE338"/>
    <mergeCell ref="AF338:AH338"/>
    <mergeCell ref="AI338:AK338"/>
    <mergeCell ref="C339:E339"/>
    <mergeCell ref="F339:G339"/>
    <mergeCell ref="H339:J339"/>
    <mergeCell ref="K339:M339"/>
    <mergeCell ref="O339:Q339"/>
    <mergeCell ref="R339:S339"/>
    <mergeCell ref="T339:V339"/>
    <mergeCell ref="W339:Y339"/>
    <mergeCell ref="AA339:AC339"/>
    <mergeCell ref="AD339:AE339"/>
    <mergeCell ref="AF339:AH339"/>
    <mergeCell ref="AI339:AK339"/>
    <mergeCell ref="C340:E340"/>
    <mergeCell ref="F340:G340"/>
    <mergeCell ref="H340:J340"/>
    <mergeCell ref="K340:M340"/>
    <mergeCell ref="O340:Q340"/>
    <mergeCell ref="R340:S340"/>
    <mergeCell ref="T340:V340"/>
    <mergeCell ref="W340:Y340"/>
    <mergeCell ref="AA340:AC340"/>
    <mergeCell ref="AD340:AE340"/>
    <mergeCell ref="AF340:AH340"/>
    <mergeCell ref="AI340:AK340"/>
    <mergeCell ref="C341:G341"/>
    <mergeCell ref="O341:S341"/>
    <mergeCell ref="AA341:AE341"/>
    <mergeCell ref="D342:F342"/>
    <mergeCell ref="P342:R342"/>
    <mergeCell ref="AB342:AD342"/>
    <mergeCell ref="C343:G343"/>
    <mergeCell ref="H343:J343"/>
    <mergeCell ref="K343:M343"/>
    <mergeCell ref="O343:S343"/>
    <mergeCell ref="T343:V343"/>
    <mergeCell ref="W343:Y343"/>
    <mergeCell ref="AA343:AE343"/>
    <mergeCell ref="AF343:AH343"/>
    <mergeCell ref="AI343:AK343"/>
    <mergeCell ref="H345:J345"/>
    <mergeCell ref="K345:M345"/>
    <mergeCell ref="T345:V345"/>
    <mergeCell ref="W345:Y345"/>
    <mergeCell ref="AF345:AH345"/>
    <mergeCell ref="AI345:AK345"/>
    <mergeCell ref="C346:E346"/>
    <mergeCell ref="F346:G346"/>
    <mergeCell ref="H346:J346"/>
    <mergeCell ref="K346:M346"/>
    <mergeCell ref="O346:Q346"/>
    <mergeCell ref="R346:S346"/>
    <mergeCell ref="T346:V346"/>
    <mergeCell ref="W346:Y346"/>
    <mergeCell ref="AA346:AC346"/>
    <mergeCell ref="AD346:AE346"/>
    <mergeCell ref="AF346:AH346"/>
    <mergeCell ref="AI346:AK346"/>
    <mergeCell ref="C347:E347"/>
    <mergeCell ref="F347:G347"/>
    <mergeCell ref="H347:J347"/>
    <mergeCell ref="K347:M347"/>
    <mergeCell ref="O347:Q347"/>
    <mergeCell ref="R347:S347"/>
    <mergeCell ref="T347:V347"/>
    <mergeCell ref="W347:Y347"/>
    <mergeCell ref="AA347:AC347"/>
    <mergeCell ref="AD347:AE347"/>
    <mergeCell ref="AF347:AH347"/>
    <mergeCell ref="AI347:AK347"/>
    <mergeCell ref="C348:E348"/>
    <mergeCell ref="F348:G348"/>
    <mergeCell ref="H348:J348"/>
    <mergeCell ref="K348:M348"/>
    <mergeCell ref="O348:Q348"/>
    <mergeCell ref="R348:S348"/>
    <mergeCell ref="T348:V348"/>
    <mergeCell ref="W348:Y348"/>
    <mergeCell ref="AA348:AC348"/>
    <mergeCell ref="AD348:AE348"/>
    <mergeCell ref="AF348:AH348"/>
    <mergeCell ref="AI348:AK348"/>
    <mergeCell ref="C349:G349"/>
    <mergeCell ref="O349:S349"/>
    <mergeCell ref="AA349:AE349"/>
    <mergeCell ref="D350:F350"/>
    <mergeCell ref="P350:R350"/>
    <mergeCell ref="AB350:AD350"/>
    <mergeCell ref="C351:G351"/>
    <mergeCell ref="H351:J351"/>
    <mergeCell ref="K351:M351"/>
    <mergeCell ref="O351:S351"/>
    <mergeCell ref="T351:V351"/>
    <mergeCell ref="W351:Y351"/>
    <mergeCell ref="AA351:AE351"/>
    <mergeCell ref="AF351:AH351"/>
    <mergeCell ref="AI351:AK351"/>
    <mergeCell ref="E4:G5"/>
    <mergeCell ref="H4:L5"/>
    <mergeCell ref="M4:N5"/>
    <mergeCell ref="O4:Q5"/>
    <mergeCell ref="R4:V5"/>
    <mergeCell ref="AA7:AE8"/>
    <mergeCell ref="AF7:AH8"/>
    <mergeCell ref="AI7:AK8"/>
    <mergeCell ref="A9:A12"/>
    <mergeCell ref="B9:B10"/>
    <mergeCell ref="C9:C10"/>
    <mergeCell ref="D9:E10"/>
    <mergeCell ref="W9:W12"/>
    <mergeCell ref="AA9:AE10"/>
    <mergeCell ref="AF9:AH10"/>
    <mergeCell ref="AI9:AK10"/>
    <mergeCell ref="B11:B12"/>
    <mergeCell ref="C11:C12"/>
    <mergeCell ref="D11:E12"/>
    <mergeCell ref="F11:F12"/>
    <mergeCell ref="G11:G12"/>
    <mergeCell ref="AA11:AE12"/>
    <mergeCell ref="AF11:AH12"/>
    <mergeCell ref="AI11:AK12"/>
    <mergeCell ref="A14:C15"/>
    <mergeCell ref="AF14:AH15"/>
    <mergeCell ref="AI14:AK15"/>
    <mergeCell ref="AF16:AF19"/>
    <mergeCell ref="AG16:AG19"/>
    <mergeCell ref="AH16:AH19"/>
    <mergeCell ref="AI16:AI19"/>
    <mergeCell ref="AJ16:AJ19"/>
    <mergeCell ref="AK16:AK19"/>
    <mergeCell ref="B20:B21"/>
    <mergeCell ref="AH20:AH21"/>
    <mergeCell ref="AK20:AK21"/>
    <mergeCell ref="B22:B23"/>
    <mergeCell ref="AH22:AH23"/>
    <mergeCell ref="AK22:AK23"/>
    <mergeCell ref="B24:B25"/>
    <mergeCell ref="AH24:AH25"/>
    <mergeCell ref="AK24:AK25"/>
    <mergeCell ref="B26:B27"/>
    <mergeCell ref="AH26:AH27"/>
    <mergeCell ref="AK26:AK27"/>
    <mergeCell ref="B28:B29"/>
    <mergeCell ref="AH28:AH29"/>
    <mergeCell ref="AK28:AK29"/>
    <mergeCell ref="B30:B31"/>
    <mergeCell ref="AH30:AH31"/>
    <mergeCell ref="AK30:AK31"/>
    <mergeCell ref="AF32:AF35"/>
    <mergeCell ref="AG32:AG35"/>
    <mergeCell ref="AH32:AH35"/>
    <mergeCell ref="AI32:AI35"/>
    <mergeCell ref="AJ32:AJ35"/>
    <mergeCell ref="AK32:AK35"/>
    <mergeCell ref="B36:B37"/>
    <mergeCell ref="AH36:AH37"/>
    <mergeCell ref="AK36:AK37"/>
    <mergeCell ref="B38:B39"/>
    <mergeCell ref="AH38:AH39"/>
    <mergeCell ref="AK38:AK39"/>
    <mergeCell ref="B40:B41"/>
    <mergeCell ref="AH40:AH41"/>
    <mergeCell ref="AK40:AK41"/>
    <mergeCell ref="B42:B43"/>
    <mergeCell ref="AH42:AH43"/>
    <mergeCell ref="AK42:AK43"/>
    <mergeCell ref="B44:B45"/>
    <mergeCell ref="AH44:AH45"/>
    <mergeCell ref="AK44:AK45"/>
    <mergeCell ref="B46:B47"/>
    <mergeCell ref="AH46:AH47"/>
    <mergeCell ref="AK46:AK47"/>
    <mergeCell ref="AF48:AF51"/>
    <mergeCell ref="AG48:AG51"/>
    <mergeCell ref="AH48:AH51"/>
    <mergeCell ref="AI48:AI51"/>
    <mergeCell ref="AJ48:AJ51"/>
    <mergeCell ref="AK48:AK51"/>
    <mergeCell ref="B52:B53"/>
    <mergeCell ref="AH52:AH53"/>
    <mergeCell ref="AK52:AK53"/>
    <mergeCell ref="B54:B55"/>
    <mergeCell ref="AH54:AH55"/>
    <mergeCell ref="AK54:AK55"/>
    <mergeCell ref="B56:B57"/>
    <mergeCell ref="AH56:AH57"/>
    <mergeCell ref="AK56:AK57"/>
    <mergeCell ref="B58:B59"/>
    <mergeCell ref="AH58:AH59"/>
    <mergeCell ref="AK58:AK59"/>
    <mergeCell ref="B60:B61"/>
    <mergeCell ref="AH60:AH61"/>
    <mergeCell ref="AK60:AK61"/>
    <mergeCell ref="B62:B63"/>
    <mergeCell ref="AH62:AH63"/>
    <mergeCell ref="AK62:AK63"/>
    <mergeCell ref="AF64:AF67"/>
    <mergeCell ref="AG64:AG67"/>
    <mergeCell ref="AH64:AH67"/>
    <mergeCell ref="AI64:AI67"/>
    <mergeCell ref="AJ64:AJ67"/>
    <mergeCell ref="AK64:AK67"/>
    <mergeCell ref="B68:B69"/>
    <mergeCell ref="AH68:AH69"/>
    <mergeCell ref="AK68:AK69"/>
    <mergeCell ref="B70:B71"/>
    <mergeCell ref="AH70:AH71"/>
    <mergeCell ref="AK70:AK71"/>
    <mergeCell ref="B72:B73"/>
    <mergeCell ref="AH72:AH73"/>
    <mergeCell ref="AK72:AK73"/>
    <mergeCell ref="B74:B75"/>
    <mergeCell ref="AH74:AH75"/>
    <mergeCell ref="AK74:AK75"/>
    <mergeCell ref="B76:B77"/>
    <mergeCell ref="AH76:AH77"/>
    <mergeCell ref="AK76:AK77"/>
    <mergeCell ref="B78:B79"/>
    <mergeCell ref="AH78:AH79"/>
    <mergeCell ref="AK78:AK79"/>
    <mergeCell ref="AF80:AF83"/>
    <mergeCell ref="AG80:AG83"/>
    <mergeCell ref="AH80:AH83"/>
    <mergeCell ref="AI80:AI83"/>
    <mergeCell ref="AJ80:AJ83"/>
    <mergeCell ref="AK80:AK83"/>
    <mergeCell ref="B84:B85"/>
    <mergeCell ref="AH84:AH85"/>
    <mergeCell ref="AK84:AK85"/>
    <mergeCell ref="B86:B87"/>
    <mergeCell ref="AH86:AH87"/>
    <mergeCell ref="AK86:AK87"/>
    <mergeCell ref="B88:B89"/>
    <mergeCell ref="AH88:AH89"/>
    <mergeCell ref="AK88:AK89"/>
    <mergeCell ref="B90:B91"/>
    <mergeCell ref="AH90:AH91"/>
    <mergeCell ref="AK90:AK91"/>
    <mergeCell ref="B92:B93"/>
    <mergeCell ref="AH92:AH93"/>
    <mergeCell ref="AK92:AK93"/>
    <mergeCell ref="B94:B95"/>
    <mergeCell ref="AH94:AH95"/>
    <mergeCell ref="AK94:AK95"/>
    <mergeCell ref="AF96:AF99"/>
    <mergeCell ref="AG96:AG99"/>
    <mergeCell ref="AH96:AH99"/>
    <mergeCell ref="AI96:AI99"/>
    <mergeCell ref="AJ96:AJ99"/>
    <mergeCell ref="AK96:AK99"/>
    <mergeCell ref="B100:B101"/>
    <mergeCell ref="AH100:AH101"/>
    <mergeCell ref="AK100:AK101"/>
    <mergeCell ref="B102:B103"/>
    <mergeCell ref="AH102:AH103"/>
    <mergeCell ref="AK102:AK103"/>
    <mergeCell ref="B104:B105"/>
    <mergeCell ref="AH104:AH105"/>
    <mergeCell ref="AK104:AK105"/>
    <mergeCell ref="B106:B107"/>
    <mergeCell ref="AH106:AH107"/>
    <mergeCell ref="AK106:AK107"/>
    <mergeCell ref="B108:B109"/>
    <mergeCell ref="AH108:AH109"/>
    <mergeCell ref="AK108:AK109"/>
    <mergeCell ref="B110:B111"/>
    <mergeCell ref="AH110:AH111"/>
    <mergeCell ref="AK110:AK111"/>
    <mergeCell ref="AF112:AF115"/>
    <mergeCell ref="AG112:AG115"/>
    <mergeCell ref="AH112:AH115"/>
    <mergeCell ref="AI112:AI115"/>
    <mergeCell ref="AJ112:AJ115"/>
    <mergeCell ref="AK112:AK115"/>
    <mergeCell ref="B116:B117"/>
    <mergeCell ref="AH116:AH117"/>
    <mergeCell ref="AK116:AK117"/>
    <mergeCell ref="B118:B119"/>
    <mergeCell ref="AH118:AH119"/>
    <mergeCell ref="AK118:AK119"/>
    <mergeCell ref="B120:B121"/>
    <mergeCell ref="AH120:AH121"/>
    <mergeCell ref="AK120:AK121"/>
    <mergeCell ref="B122:B123"/>
    <mergeCell ref="AH122:AH123"/>
    <mergeCell ref="AK122:AK123"/>
    <mergeCell ref="B124:B125"/>
    <mergeCell ref="AH124:AH125"/>
    <mergeCell ref="AK124:AK125"/>
    <mergeCell ref="B126:B127"/>
    <mergeCell ref="AH126:AH127"/>
    <mergeCell ref="AK126:AK127"/>
    <mergeCell ref="AF128:AF131"/>
    <mergeCell ref="AG128:AG131"/>
    <mergeCell ref="AH128:AH131"/>
    <mergeCell ref="AI128:AI131"/>
    <mergeCell ref="AJ128:AJ131"/>
    <mergeCell ref="AK128:AK131"/>
    <mergeCell ref="B132:B133"/>
    <mergeCell ref="AH132:AH133"/>
    <mergeCell ref="AK132:AK133"/>
    <mergeCell ref="B134:B135"/>
    <mergeCell ref="AH134:AH135"/>
    <mergeCell ref="AK134:AK135"/>
    <mergeCell ref="B136:B137"/>
    <mergeCell ref="AH136:AH137"/>
    <mergeCell ref="AK136:AK137"/>
    <mergeCell ref="B138:B139"/>
    <mergeCell ref="AH138:AH139"/>
    <mergeCell ref="AK138:AK139"/>
    <mergeCell ref="B140:B141"/>
    <mergeCell ref="AH140:AH141"/>
    <mergeCell ref="AK140:AK141"/>
    <mergeCell ref="B142:B143"/>
    <mergeCell ref="AH142:AH143"/>
    <mergeCell ref="AK142:AK143"/>
    <mergeCell ref="AF144:AF147"/>
    <mergeCell ref="AG144:AG147"/>
    <mergeCell ref="AH144:AH147"/>
    <mergeCell ref="AI144:AI147"/>
    <mergeCell ref="AJ144:AJ147"/>
    <mergeCell ref="AK144:AK147"/>
    <mergeCell ref="B148:B149"/>
    <mergeCell ref="AH148:AH149"/>
    <mergeCell ref="AK148:AK149"/>
    <mergeCell ref="B150:B151"/>
    <mergeCell ref="AH150:AH151"/>
    <mergeCell ref="AK150:AK151"/>
    <mergeCell ref="B152:B153"/>
    <mergeCell ref="AH152:AH153"/>
    <mergeCell ref="AK152:AK153"/>
    <mergeCell ref="B154:B155"/>
    <mergeCell ref="AH154:AH155"/>
    <mergeCell ref="AK154:AK155"/>
    <mergeCell ref="B156:B157"/>
    <mergeCell ref="AH156:AH157"/>
    <mergeCell ref="AK156:AK157"/>
    <mergeCell ref="B158:B159"/>
    <mergeCell ref="AH158:AH159"/>
    <mergeCell ref="AK158:AK159"/>
    <mergeCell ref="AF160:AF163"/>
    <mergeCell ref="AG160:AG163"/>
    <mergeCell ref="AH160:AH163"/>
    <mergeCell ref="AI160:AI163"/>
    <mergeCell ref="AJ160:AJ163"/>
    <mergeCell ref="AK160:AK163"/>
    <mergeCell ref="B164:B165"/>
    <mergeCell ref="AH164:AH165"/>
    <mergeCell ref="AK164:AK165"/>
    <mergeCell ref="B166:B167"/>
    <mergeCell ref="AH166:AH167"/>
    <mergeCell ref="AK166:AK167"/>
    <mergeCell ref="B168:B169"/>
    <mergeCell ref="AH168:AH169"/>
    <mergeCell ref="AK168:AK169"/>
    <mergeCell ref="B170:B171"/>
    <mergeCell ref="AH170:AH171"/>
    <mergeCell ref="AK170:AK171"/>
    <mergeCell ref="B172:B173"/>
    <mergeCell ref="AH172:AH173"/>
    <mergeCell ref="AK172:AK173"/>
    <mergeCell ref="B174:B175"/>
    <mergeCell ref="AH174:AH175"/>
    <mergeCell ref="AK174:AK175"/>
    <mergeCell ref="AF176:AF179"/>
    <mergeCell ref="AG176:AG179"/>
    <mergeCell ref="AH176:AH179"/>
    <mergeCell ref="AI176:AI179"/>
    <mergeCell ref="AJ176:AJ179"/>
    <mergeCell ref="AK176:AK179"/>
    <mergeCell ref="B180:B181"/>
    <mergeCell ref="AH180:AH181"/>
    <mergeCell ref="AK180:AK181"/>
    <mergeCell ref="B182:B183"/>
    <mergeCell ref="AH182:AH183"/>
    <mergeCell ref="AK182:AK183"/>
    <mergeCell ref="B184:B185"/>
    <mergeCell ref="AH184:AH185"/>
    <mergeCell ref="AK184:AK185"/>
    <mergeCell ref="B186:B187"/>
    <mergeCell ref="AH186:AH187"/>
    <mergeCell ref="AK186:AK187"/>
    <mergeCell ref="B188:B189"/>
    <mergeCell ref="AH188:AH189"/>
    <mergeCell ref="AK188:AK189"/>
    <mergeCell ref="B190:B191"/>
    <mergeCell ref="AH190:AH191"/>
    <mergeCell ref="AK190:AK191"/>
    <mergeCell ref="AF192:AF195"/>
    <mergeCell ref="AG192:AG195"/>
    <mergeCell ref="AH192:AH195"/>
    <mergeCell ref="AI192:AI195"/>
    <mergeCell ref="AJ192:AJ195"/>
    <mergeCell ref="AK192:AK195"/>
    <mergeCell ref="B196:B197"/>
    <mergeCell ref="AH196:AH197"/>
    <mergeCell ref="AK196:AK197"/>
    <mergeCell ref="B198:B199"/>
    <mergeCell ref="AH198:AH199"/>
    <mergeCell ref="AK198:AK199"/>
    <mergeCell ref="B200:B201"/>
    <mergeCell ref="AH200:AH201"/>
    <mergeCell ref="AK200:AK201"/>
    <mergeCell ref="B202:B203"/>
    <mergeCell ref="AH202:AH203"/>
    <mergeCell ref="AK202:AK203"/>
    <mergeCell ref="B204:B205"/>
    <mergeCell ref="AH204:AH205"/>
    <mergeCell ref="AK204:AK205"/>
    <mergeCell ref="B206:B207"/>
    <mergeCell ref="AH206:AH207"/>
    <mergeCell ref="AK206:AK207"/>
    <mergeCell ref="AF208:AF211"/>
    <mergeCell ref="AG208:AG211"/>
    <mergeCell ref="AH208:AH211"/>
    <mergeCell ref="AI208:AI211"/>
    <mergeCell ref="AJ208:AJ211"/>
    <mergeCell ref="AK208:AK211"/>
    <mergeCell ref="B212:B213"/>
    <mergeCell ref="AH212:AH213"/>
    <mergeCell ref="AK212:AK213"/>
    <mergeCell ref="B214:B215"/>
    <mergeCell ref="AH214:AH215"/>
    <mergeCell ref="AK214:AK215"/>
    <mergeCell ref="B216:B217"/>
    <mergeCell ref="AH216:AH217"/>
    <mergeCell ref="AK216:AK217"/>
    <mergeCell ref="B218:B219"/>
    <mergeCell ref="AH218:AH219"/>
    <mergeCell ref="AK218:AK219"/>
    <mergeCell ref="B220:B221"/>
    <mergeCell ref="AH220:AH221"/>
    <mergeCell ref="AK220:AK221"/>
    <mergeCell ref="B222:B223"/>
    <mergeCell ref="AH222:AH223"/>
    <mergeCell ref="AK222:AK223"/>
    <mergeCell ref="AF224:AF227"/>
    <mergeCell ref="AG224:AG227"/>
    <mergeCell ref="AH224:AH227"/>
    <mergeCell ref="AI224:AI227"/>
    <mergeCell ref="AJ224:AJ227"/>
    <mergeCell ref="AK224:AK227"/>
    <mergeCell ref="B228:B229"/>
    <mergeCell ref="AH228:AH229"/>
    <mergeCell ref="AK228:AK229"/>
    <mergeCell ref="B230:B231"/>
    <mergeCell ref="AH230:AH231"/>
    <mergeCell ref="AK230:AK231"/>
    <mergeCell ref="B232:B233"/>
    <mergeCell ref="AH232:AH233"/>
    <mergeCell ref="AK232:AK233"/>
    <mergeCell ref="B234:B235"/>
    <mergeCell ref="AH234:AH235"/>
    <mergeCell ref="AK234:AK235"/>
    <mergeCell ref="B236:B237"/>
    <mergeCell ref="AH236:AH237"/>
    <mergeCell ref="AK236:AK237"/>
    <mergeCell ref="B238:B239"/>
    <mergeCell ref="AH238:AH239"/>
    <mergeCell ref="AK238:AK239"/>
    <mergeCell ref="AF240:AF243"/>
    <mergeCell ref="AG240:AG243"/>
    <mergeCell ref="AH240:AH243"/>
    <mergeCell ref="AI240:AI243"/>
    <mergeCell ref="AJ240:AJ243"/>
    <mergeCell ref="AK240:AK243"/>
    <mergeCell ref="B244:B245"/>
    <mergeCell ref="AH244:AH245"/>
    <mergeCell ref="AK244:AK245"/>
    <mergeCell ref="B246:B247"/>
    <mergeCell ref="AH246:AH247"/>
    <mergeCell ref="AK246:AK247"/>
    <mergeCell ref="B248:B249"/>
    <mergeCell ref="AH248:AH249"/>
    <mergeCell ref="AK248:AK249"/>
    <mergeCell ref="B250:B251"/>
    <mergeCell ref="AH250:AH251"/>
    <mergeCell ref="AK250:AK251"/>
    <mergeCell ref="B252:B253"/>
    <mergeCell ref="AH252:AH253"/>
    <mergeCell ref="AK252:AK253"/>
    <mergeCell ref="B254:B255"/>
    <mergeCell ref="AH254:AH255"/>
    <mergeCell ref="AK254:AK255"/>
    <mergeCell ref="AF256:AF259"/>
    <mergeCell ref="AG256:AG259"/>
    <mergeCell ref="AH256:AH259"/>
    <mergeCell ref="AI256:AI259"/>
    <mergeCell ref="AJ256:AJ259"/>
    <mergeCell ref="AK256:AK259"/>
    <mergeCell ref="B260:B261"/>
    <mergeCell ref="AH260:AH261"/>
    <mergeCell ref="AK260:AK261"/>
    <mergeCell ref="B262:B263"/>
    <mergeCell ref="AH262:AH263"/>
    <mergeCell ref="AK262:AK263"/>
    <mergeCell ref="B264:B265"/>
    <mergeCell ref="AH264:AH265"/>
    <mergeCell ref="AK264:AK265"/>
    <mergeCell ref="B266:B267"/>
    <mergeCell ref="AH266:AH267"/>
    <mergeCell ref="AK266:AK267"/>
    <mergeCell ref="B268:B269"/>
    <mergeCell ref="AH268:AH269"/>
    <mergeCell ref="AK268:AK269"/>
    <mergeCell ref="B270:B271"/>
    <mergeCell ref="AH270:AH271"/>
    <mergeCell ref="AK270:AK271"/>
    <mergeCell ref="AF272:AF275"/>
    <mergeCell ref="AG272:AG275"/>
    <mergeCell ref="AH272:AH275"/>
    <mergeCell ref="AI272:AI275"/>
    <mergeCell ref="AJ272:AJ275"/>
    <mergeCell ref="AK272:AK275"/>
    <mergeCell ref="B276:B277"/>
    <mergeCell ref="AH276:AH277"/>
    <mergeCell ref="AK276:AK277"/>
    <mergeCell ref="B278:B279"/>
    <mergeCell ref="AH278:AH279"/>
    <mergeCell ref="AK278:AK279"/>
    <mergeCell ref="B280:B281"/>
    <mergeCell ref="AH280:AH281"/>
    <mergeCell ref="AK280:AK281"/>
    <mergeCell ref="B282:B283"/>
    <mergeCell ref="AH282:AH283"/>
    <mergeCell ref="AK282:AK283"/>
    <mergeCell ref="B284:B285"/>
    <mergeCell ref="AH284:AH285"/>
    <mergeCell ref="AK284:AK285"/>
    <mergeCell ref="B286:B287"/>
    <mergeCell ref="AH286:AH287"/>
    <mergeCell ref="AK286:AK287"/>
    <mergeCell ref="AF288:AF291"/>
    <mergeCell ref="AG288:AG291"/>
    <mergeCell ref="AH288:AH291"/>
    <mergeCell ref="AI288:AI291"/>
    <mergeCell ref="AJ288:AJ291"/>
    <mergeCell ref="AK288:AK291"/>
    <mergeCell ref="B292:B293"/>
    <mergeCell ref="AH292:AH293"/>
    <mergeCell ref="AK292:AK293"/>
    <mergeCell ref="B294:B295"/>
    <mergeCell ref="AH294:AH295"/>
    <mergeCell ref="AK294:AK295"/>
    <mergeCell ref="B296:B297"/>
    <mergeCell ref="AH296:AH297"/>
    <mergeCell ref="AK296:AK297"/>
    <mergeCell ref="B298:B299"/>
    <mergeCell ref="AH298:AH299"/>
    <mergeCell ref="AK298:AK299"/>
    <mergeCell ref="B300:B301"/>
    <mergeCell ref="AH300:AH301"/>
    <mergeCell ref="AK300:AK301"/>
    <mergeCell ref="B302:B303"/>
    <mergeCell ref="AH302:AH303"/>
    <mergeCell ref="AK302:AK303"/>
    <mergeCell ref="AF304:AF307"/>
    <mergeCell ref="AG304:AG307"/>
    <mergeCell ref="AH304:AH307"/>
    <mergeCell ref="AI304:AI307"/>
    <mergeCell ref="AJ304:AJ307"/>
    <mergeCell ref="AK304:AK307"/>
    <mergeCell ref="B308:B309"/>
    <mergeCell ref="AH308:AH309"/>
    <mergeCell ref="AK308:AK309"/>
    <mergeCell ref="B310:B311"/>
    <mergeCell ref="AH310:AH311"/>
    <mergeCell ref="AK310:AK311"/>
    <mergeCell ref="B312:B313"/>
    <mergeCell ref="AH312:AH313"/>
    <mergeCell ref="AK312:AK313"/>
    <mergeCell ref="B314:B315"/>
    <mergeCell ref="AH314:AH315"/>
    <mergeCell ref="AK314:AK315"/>
    <mergeCell ref="B316:B317"/>
    <mergeCell ref="AH316:AH317"/>
    <mergeCell ref="AK316:AK317"/>
    <mergeCell ref="B318:B319"/>
    <mergeCell ref="AH318:AH319"/>
    <mergeCell ref="AK318:AK319"/>
    <mergeCell ref="AF320:AF323"/>
    <mergeCell ref="AG320:AG323"/>
    <mergeCell ref="AH320:AH323"/>
    <mergeCell ref="AI320:AI323"/>
    <mergeCell ref="AJ320:AJ323"/>
    <mergeCell ref="AK320:AK323"/>
    <mergeCell ref="B324:B325"/>
    <mergeCell ref="AH324:AH325"/>
    <mergeCell ref="AK324:AK325"/>
    <mergeCell ref="B326:B327"/>
    <mergeCell ref="AH326:AH327"/>
    <mergeCell ref="AK326:AK327"/>
    <mergeCell ref="B328:B329"/>
    <mergeCell ref="AH328:AH329"/>
    <mergeCell ref="AK328:AK329"/>
    <mergeCell ref="B330:B331"/>
    <mergeCell ref="AH330:AH331"/>
    <mergeCell ref="AK330:AK331"/>
    <mergeCell ref="B332:B333"/>
    <mergeCell ref="AH332:AH333"/>
    <mergeCell ref="AK332:AK333"/>
    <mergeCell ref="B334:B335"/>
    <mergeCell ref="AH334:AH335"/>
    <mergeCell ref="AK334:AK335"/>
    <mergeCell ref="H341:J342"/>
    <mergeCell ref="K341:M342"/>
    <mergeCell ref="T341:V342"/>
    <mergeCell ref="W341:Y342"/>
    <mergeCell ref="AF341:AH342"/>
    <mergeCell ref="AI341:AK342"/>
    <mergeCell ref="H349:J350"/>
    <mergeCell ref="K349:M350"/>
    <mergeCell ref="T349:V350"/>
    <mergeCell ref="W349:Y350"/>
    <mergeCell ref="AF349:AH350"/>
    <mergeCell ref="AI349:AK350"/>
    <mergeCell ref="A16:A31"/>
    <mergeCell ref="A32:A47"/>
    <mergeCell ref="A48:A63"/>
    <mergeCell ref="A64:A79"/>
    <mergeCell ref="A80:A95"/>
    <mergeCell ref="A96:A111"/>
    <mergeCell ref="A112:A127"/>
    <mergeCell ref="A128:A143"/>
    <mergeCell ref="A144:A159"/>
    <mergeCell ref="A160:A175"/>
    <mergeCell ref="A176:A191"/>
    <mergeCell ref="A192:A207"/>
    <mergeCell ref="A208:A223"/>
    <mergeCell ref="A224:A239"/>
    <mergeCell ref="A240:A255"/>
    <mergeCell ref="A256:A271"/>
    <mergeCell ref="A272:A287"/>
    <mergeCell ref="A288:A303"/>
    <mergeCell ref="A304:A319"/>
    <mergeCell ref="A320:A335"/>
  </mergeCells>
  <phoneticPr fontId="1"/>
  <conditionalFormatting sqref="AN12 D18:AE18">
    <cfRule type="containsText" dxfId="1216" priority="1438" text="日">
      <formula>NOT(ISERROR(SEARCH("日",D12)))</formula>
    </cfRule>
    <cfRule type="containsText" dxfId="1215" priority="1439" text="土">
      <formula>NOT(ISERROR(SEARCH("土",D12)))</formula>
    </cfRule>
  </conditionalFormatting>
  <conditionalFormatting sqref="D30 F30:AE30">
    <cfRule type="containsText" dxfId="1214" priority="1436" text="正月">
      <formula>NOT(ISERROR(SEARCH("正月",D30)))</formula>
    </cfRule>
    <cfRule type="containsText" dxfId="1213" priority="1437" text="夏休">
      <formula>NOT(ISERROR(SEARCH("夏休",D30)))</formula>
    </cfRule>
  </conditionalFormatting>
  <conditionalFormatting sqref="D31 F31:AE31">
    <cfRule type="containsText" dxfId="1212" priority="1434" text="正月">
      <formula>NOT(ISERROR(SEARCH("正月",D31)))</formula>
    </cfRule>
    <cfRule type="containsText" dxfId="1211" priority="1435" text="夏休">
      <formula>NOT(ISERROR(SEARCH("夏休",D31)))</formula>
    </cfRule>
  </conditionalFormatting>
  <conditionalFormatting sqref="D130:AE130">
    <cfRule type="containsText" dxfId="1210" priority="1432" text="日">
      <formula>NOT(ISERROR(SEARCH("日",D130)))</formula>
    </cfRule>
    <cfRule type="containsText" dxfId="1209" priority="1433" text="土">
      <formula>NOT(ISERROR(SEARCH("土",D130)))</formula>
    </cfRule>
  </conditionalFormatting>
  <conditionalFormatting sqref="D226:AE226">
    <cfRule type="containsText" dxfId="1208" priority="1430" text="日">
      <formula>NOT(ISERROR(SEARCH("日",D226)))</formula>
    </cfRule>
    <cfRule type="containsText" dxfId="1207" priority="1431" text="土">
      <formula>NOT(ISERROR(SEARCH("土",D226)))</formula>
    </cfRule>
  </conditionalFormatting>
  <conditionalFormatting sqref="D306:AE306">
    <cfRule type="containsText" dxfId="1206" priority="1428" text="日">
      <formula>NOT(ISERROR(SEARCH("日",D306)))</formula>
    </cfRule>
    <cfRule type="containsText" dxfId="1205" priority="1429" text="土">
      <formula>NOT(ISERROR(SEARCH("土",D306)))</formula>
    </cfRule>
  </conditionalFormatting>
  <conditionalFormatting sqref="D30:D31 F30:AE31">
    <cfRule type="containsText" dxfId="1204" priority="1320" text="中止">
      <formula>NOT(ISERROR(SEARCH("中止",D30)))</formula>
    </cfRule>
    <cfRule type="containsText" dxfId="1203" priority="1427" text="休">
      <formula>NOT(ISERROR(SEARCH("休",D30)))</formula>
    </cfRule>
  </conditionalFormatting>
  <conditionalFormatting sqref="D18">
    <cfRule type="expression" dxfId="1202" priority="1426">
      <formula>IF($D$19&lt;&gt;""+$E$18,)</formula>
    </cfRule>
  </conditionalFormatting>
  <conditionalFormatting sqref="D18:AE18">
    <cfRule type="expression" dxfId="1201" priority="1425">
      <formula>IF(COUNTIF(D19,"*日*"),TRUE,FALSE)</formula>
    </cfRule>
  </conditionalFormatting>
  <conditionalFormatting sqref="D34:AE34">
    <cfRule type="containsText" dxfId="1200" priority="1423" text="日">
      <formula>NOT(ISERROR(SEARCH("日",D34)))</formula>
    </cfRule>
    <cfRule type="containsText" dxfId="1199" priority="1424" text="土">
      <formula>NOT(ISERROR(SEARCH("土",D34)))</formula>
    </cfRule>
  </conditionalFormatting>
  <conditionalFormatting sqref="D34:AE34">
    <cfRule type="expression" dxfId="1198" priority="1422">
      <formula>IF($D$19&lt;&gt;""+$E$18,)</formula>
    </cfRule>
  </conditionalFormatting>
  <conditionalFormatting sqref="D34:AE34">
    <cfRule type="expression" dxfId="1197" priority="1421">
      <formula>IF(COUNTIF(D35,"*日*"),TRUE,FALSE)</formula>
    </cfRule>
  </conditionalFormatting>
  <conditionalFormatting sqref="D50:AE50">
    <cfRule type="containsText" dxfId="1196" priority="1419" text="日">
      <formula>NOT(ISERROR(SEARCH("日",D50)))</formula>
    </cfRule>
    <cfRule type="containsText" dxfId="1195" priority="1420" text="土">
      <formula>NOT(ISERROR(SEARCH("土",D50)))</formula>
    </cfRule>
  </conditionalFormatting>
  <conditionalFormatting sqref="D50:AE50">
    <cfRule type="expression" dxfId="1194" priority="1418">
      <formula>IF($D$19&lt;&gt;""+$E$18,)</formula>
    </cfRule>
  </conditionalFormatting>
  <conditionalFormatting sqref="D50:AE50">
    <cfRule type="expression" dxfId="1193" priority="1417">
      <formula>IF(COUNTIF(D51,"*日*"),TRUE,FALSE)</formula>
    </cfRule>
  </conditionalFormatting>
  <conditionalFormatting sqref="D66:AE66">
    <cfRule type="containsText" dxfId="1192" priority="1415" text="日">
      <formula>NOT(ISERROR(SEARCH("日",D66)))</formula>
    </cfRule>
    <cfRule type="containsText" dxfId="1191" priority="1416" text="土">
      <formula>NOT(ISERROR(SEARCH("土",D66)))</formula>
    </cfRule>
  </conditionalFormatting>
  <conditionalFormatting sqref="D66:AE66">
    <cfRule type="expression" dxfId="1190" priority="1414">
      <formula>IF($D$19&lt;&gt;""+$E$18,)</formula>
    </cfRule>
  </conditionalFormatting>
  <conditionalFormatting sqref="D66:AE66">
    <cfRule type="expression" dxfId="1189" priority="1413">
      <formula>IF(COUNTIF(D67,"*日*"),TRUE,FALSE)</formula>
    </cfRule>
  </conditionalFormatting>
  <conditionalFormatting sqref="D82:AE82">
    <cfRule type="containsText" dxfId="1188" priority="1411" text="日">
      <formula>NOT(ISERROR(SEARCH("日",D82)))</formula>
    </cfRule>
    <cfRule type="containsText" dxfId="1187" priority="1412" text="土">
      <formula>NOT(ISERROR(SEARCH("土",D82)))</formula>
    </cfRule>
  </conditionalFormatting>
  <conditionalFormatting sqref="D82:AE82">
    <cfRule type="expression" dxfId="1186" priority="1410">
      <formula>IF($D$19&lt;&gt;""+$E$18,)</formula>
    </cfRule>
  </conditionalFormatting>
  <conditionalFormatting sqref="D82:AE82">
    <cfRule type="expression" dxfId="1185" priority="1409">
      <formula>IF(COUNTIF(D83,"*日*"),TRUE,FALSE)</formula>
    </cfRule>
  </conditionalFormatting>
  <conditionalFormatting sqref="D98:AE98">
    <cfRule type="containsText" dxfId="1184" priority="1407" text="日">
      <formula>NOT(ISERROR(SEARCH("日",D98)))</formula>
    </cfRule>
    <cfRule type="containsText" dxfId="1183" priority="1408" text="土">
      <formula>NOT(ISERROR(SEARCH("土",D98)))</formula>
    </cfRule>
  </conditionalFormatting>
  <conditionalFormatting sqref="D98:AE98">
    <cfRule type="expression" dxfId="1182" priority="1406">
      <formula>IF($D$19&lt;&gt;""+$E$18,)</formula>
    </cfRule>
  </conditionalFormatting>
  <conditionalFormatting sqref="D98:AE98">
    <cfRule type="expression" dxfId="1181" priority="1405">
      <formula>IF(COUNTIF(D99,"*日*"),TRUE,FALSE)</formula>
    </cfRule>
  </conditionalFormatting>
  <conditionalFormatting sqref="D114:AE114">
    <cfRule type="containsText" dxfId="1180" priority="1403" text="日">
      <formula>NOT(ISERROR(SEARCH("日",D114)))</formula>
    </cfRule>
    <cfRule type="containsText" dxfId="1179" priority="1404" text="土">
      <formula>NOT(ISERROR(SEARCH("土",D114)))</formula>
    </cfRule>
  </conditionalFormatting>
  <conditionalFormatting sqref="D114:AE114">
    <cfRule type="expression" dxfId="1178" priority="1402">
      <formula>IF($D$19&lt;&gt;""+$E$18,)</formula>
    </cfRule>
  </conditionalFormatting>
  <conditionalFormatting sqref="D114:AE114">
    <cfRule type="expression" dxfId="1177" priority="1401">
      <formula>IF(COUNTIF(D115,"*日*"),TRUE,FALSE)</formula>
    </cfRule>
  </conditionalFormatting>
  <conditionalFormatting sqref="D130:AE130">
    <cfRule type="expression" dxfId="1176" priority="1400">
      <formula>IF(COUNTIF(D131,"*日*"),TRUE,FALSE)</formula>
    </cfRule>
  </conditionalFormatting>
  <conditionalFormatting sqref="D146:AE146">
    <cfRule type="containsText" dxfId="1175" priority="1398" text="日">
      <formula>NOT(ISERROR(SEARCH("日",D146)))</formula>
    </cfRule>
    <cfRule type="containsText" dxfId="1174" priority="1399" text="土">
      <formula>NOT(ISERROR(SEARCH("土",D146)))</formula>
    </cfRule>
  </conditionalFormatting>
  <conditionalFormatting sqref="D146:AE146">
    <cfRule type="expression" dxfId="1173" priority="1397">
      <formula>IF(COUNTIF(D147,"*日*"),TRUE,FALSE)</formula>
    </cfRule>
  </conditionalFormatting>
  <conditionalFormatting sqref="D162:AE162">
    <cfRule type="containsText" dxfId="1172" priority="1395" text="日">
      <formula>NOT(ISERROR(SEARCH("日",D162)))</formula>
    </cfRule>
    <cfRule type="containsText" dxfId="1171" priority="1396" text="土">
      <formula>NOT(ISERROR(SEARCH("土",D162)))</formula>
    </cfRule>
  </conditionalFormatting>
  <conditionalFormatting sqref="D162:AE162">
    <cfRule type="expression" dxfId="1170" priority="1394">
      <formula>IF(COUNTIF(D163,"*日*"),TRUE,FALSE)</formula>
    </cfRule>
  </conditionalFormatting>
  <conditionalFormatting sqref="D178:AE178">
    <cfRule type="containsText" dxfId="1169" priority="1392" text="日">
      <formula>NOT(ISERROR(SEARCH("日",D178)))</formula>
    </cfRule>
    <cfRule type="containsText" dxfId="1168" priority="1393" text="土">
      <formula>NOT(ISERROR(SEARCH("土",D178)))</formula>
    </cfRule>
  </conditionalFormatting>
  <conditionalFormatting sqref="D178:AE178">
    <cfRule type="expression" dxfId="1167" priority="1391">
      <formula>IF(COUNTIF(D179,"*日*"),TRUE,FALSE)</formula>
    </cfRule>
  </conditionalFormatting>
  <conditionalFormatting sqref="D194:AE194">
    <cfRule type="containsText" dxfId="1166" priority="1389" text="日">
      <formula>NOT(ISERROR(SEARCH("日",D194)))</formula>
    </cfRule>
    <cfRule type="containsText" dxfId="1165" priority="1390" text="土">
      <formula>NOT(ISERROR(SEARCH("土",D194)))</formula>
    </cfRule>
  </conditionalFormatting>
  <conditionalFormatting sqref="D194:AE194">
    <cfRule type="expression" dxfId="1164" priority="1388">
      <formula>IF(COUNTIF(D195,"*日*"),TRUE,FALSE)</formula>
    </cfRule>
  </conditionalFormatting>
  <conditionalFormatting sqref="D210:AE210">
    <cfRule type="containsText" dxfId="1163" priority="1386" text="日">
      <formula>NOT(ISERROR(SEARCH("日",D210)))</formula>
    </cfRule>
    <cfRule type="containsText" dxfId="1162" priority="1387" text="土">
      <formula>NOT(ISERROR(SEARCH("土",D210)))</formula>
    </cfRule>
  </conditionalFormatting>
  <conditionalFormatting sqref="D210:AE210">
    <cfRule type="expression" dxfId="1161" priority="1385">
      <formula>IF(COUNTIF(D211,"*日*"),TRUE,FALSE)</formula>
    </cfRule>
  </conditionalFormatting>
  <conditionalFormatting sqref="D226:AE226">
    <cfRule type="expression" dxfId="1160" priority="1384">
      <formula>IF(COUNTIF(D227,"*日*"),TRUE,FALSE)</formula>
    </cfRule>
  </conditionalFormatting>
  <conditionalFormatting sqref="D242:AE242">
    <cfRule type="containsText" dxfId="1159" priority="1382" text="日">
      <formula>NOT(ISERROR(SEARCH("日",D242)))</formula>
    </cfRule>
    <cfRule type="containsText" dxfId="1158" priority="1383" text="土">
      <formula>NOT(ISERROR(SEARCH("土",D242)))</formula>
    </cfRule>
  </conditionalFormatting>
  <conditionalFormatting sqref="D242:AE242">
    <cfRule type="expression" dxfId="1157" priority="1381">
      <formula>IF(COUNTIF(D243,"*日*"),TRUE,FALSE)</formula>
    </cfRule>
  </conditionalFormatting>
  <conditionalFormatting sqref="D258:AE258">
    <cfRule type="containsText" dxfId="1156" priority="1379" text="日">
      <formula>NOT(ISERROR(SEARCH("日",D258)))</formula>
    </cfRule>
    <cfRule type="containsText" dxfId="1155" priority="1380" text="土">
      <formula>NOT(ISERROR(SEARCH("土",D258)))</formula>
    </cfRule>
  </conditionalFormatting>
  <conditionalFormatting sqref="D258:AE258">
    <cfRule type="expression" dxfId="1154" priority="1378">
      <formula>IF(COUNTIF(D259,"*日*"),TRUE,FALSE)</formula>
    </cfRule>
  </conditionalFormatting>
  <conditionalFormatting sqref="D274:AE274">
    <cfRule type="containsText" dxfId="1153" priority="1376" text="日">
      <formula>NOT(ISERROR(SEARCH("日",D274)))</formula>
    </cfRule>
    <cfRule type="containsText" dxfId="1152" priority="1377" text="土">
      <formula>NOT(ISERROR(SEARCH("土",D274)))</formula>
    </cfRule>
  </conditionalFormatting>
  <conditionalFormatting sqref="D274:AE274">
    <cfRule type="expression" dxfId="1151" priority="1375">
      <formula>IF(COUNTIF(D275,"*日*"),TRUE,FALSE)</formula>
    </cfRule>
  </conditionalFormatting>
  <conditionalFormatting sqref="D290:AE290">
    <cfRule type="containsText" dxfId="1150" priority="1373" text="日">
      <formula>NOT(ISERROR(SEARCH("日",D290)))</formula>
    </cfRule>
    <cfRule type="containsText" dxfId="1149" priority="1374" text="土">
      <formula>NOT(ISERROR(SEARCH("土",D290)))</formula>
    </cfRule>
  </conditionalFormatting>
  <conditionalFormatting sqref="D290:AE290">
    <cfRule type="expression" dxfId="1148" priority="1372">
      <formula>IF(COUNTIF(D291,"*日*"),TRUE,FALSE)</formula>
    </cfRule>
  </conditionalFormatting>
  <conditionalFormatting sqref="D306:AE306">
    <cfRule type="expression" dxfId="1147" priority="1371">
      <formula>IF(COUNTIF(D307,"*日*"),TRUE,FALSE)</formula>
    </cfRule>
  </conditionalFormatting>
  <conditionalFormatting sqref="D322:AE322">
    <cfRule type="containsText" dxfId="1146" priority="1369" text="日">
      <formula>NOT(ISERROR(SEARCH("日",D322)))</formula>
    </cfRule>
    <cfRule type="containsText" dxfId="1145" priority="1370" text="土">
      <formula>NOT(ISERROR(SEARCH("土",D322)))</formula>
    </cfRule>
  </conditionalFormatting>
  <conditionalFormatting sqref="D322:AE322">
    <cfRule type="expression" dxfId="1144" priority="1368">
      <formula>IF(COUNTIF(D323,"*日*"),TRUE,FALSE)</formula>
    </cfRule>
  </conditionalFormatting>
  <conditionalFormatting sqref="D46:L46 AC46:AE46">
    <cfRule type="containsText" dxfId="1143" priority="1366" text="正月">
      <formula>NOT(ISERROR(SEARCH("正月",D46)))</formula>
    </cfRule>
    <cfRule type="containsText" dxfId="1142" priority="1367" text="夏休">
      <formula>NOT(ISERROR(SEARCH("夏休",D46)))</formula>
    </cfRule>
  </conditionalFormatting>
  <conditionalFormatting sqref="D47:L47 AC47:AE47">
    <cfRule type="containsText" dxfId="1141" priority="1364" text="正月">
      <formula>NOT(ISERROR(SEARCH("正月",D47)))</formula>
    </cfRule>
    <cfRule type="containsText" dxfId="1140" priority="1365" text="夏休">
      <formula>NOT(ISERROR(SEARCH("夏休",D47)))</formula>
    </cfRule>
  </conditionalFormatting>
  <conditionalFormatting sqref="D46:L47 AC46:AE47">
    <cfRule type="containsText" dxfId="1139" priority="1319" text="中止">
      <formula>NOT(ISERROR(SEARCH("中止",D46)))</formula>
    </cfRule>
    <cfRule type="containsText" dxfId="1138" priority="1363" text="休日">
      <formula>NOT(ISERROR(SEARCH("休日",D46)))</formula>
    </cfRule>
  </conditionalFormatting>
  <conditionalFormatting sqref="D62:AE62">
    <cfRule type="containsText" dxfId="1137" priority="1361" text="正月">
      <formula>NOT(ISERROR(SEARCH("正月",D62)))</formula>
    </cfRule>
    <cfRule type="containsText" dxfId="1136" priority="1362" text="夏休">
      <formula>NOT(ISERROR(SEARCH("夏休",D62)))</formula>
    </cfRule>
  </conditionalFormatting>
  <conditionalFormatting sqref="D63:AE63">
    <cfRule type="containsText" dxfId="1135" priority="1359" text="正月">
      <formula>NOT(ISERROR(SEARCH("正月",D63)))</formula>
    </cfRule>
    <cfRule type="containsText" dxfId="1134" priority="1360" text="夏休">
      <formula>NOT(ISERROR(SEARCH("夏休",D63)))</formula>
    </cfRule>
  </conditionalFormatting>
  <conditionalFormatting sqref="D62:AE63">
    <cfRule type="containsText" dxfId="1133" priority="1318" text="中止">
      <formula>NOT(ISERROR(SEARCH("中止",D62)))</formula>
    </cfRule>
    <cfRule type="containsText" dxfId="1132" priority="1358" text="休日">
      <formula>NOT(ISERROR(SEARCH("休日",D62)))</formula>
    </cfRule>
  </conditionalFormatting>
  <conditionalFormatting sqref="D78:AE78">
    <cfRule type="containsText" dxfId="1131" priority="1356" text="正月">
      <formula>NOT(ISERROR(SEARCH("正月",D78)))</formula>
    </cfRule>
    <cfRule type="containsText" dxfId="1130" priority="1357" text="夏休">
      <formula>NOT(ISERROR(SEARCH("夏休",D78)))</formula>
    </cfRule>
  </conditionalFormatting>
  <conditionalFormatting sqref="D79:AE79">
    <cfRule type="containsText" dxfId="1129" priority="1354" text="正月">
      <formula>NOT(ISERROR(SEARCH("正月",D79)))</formula>
    </cfRule>
    <cfRule type="containsText" dxfId="1128" priority="1355" text="夏休">
      <formula>NOT(ISERROR(SEARCH("夏休",D79)))</formula>
    </cfRule>
  </conditionalFormatting>
  <conditionalFormatting sqref="D78:AE79">
    <cfRule type="containsText" dxfId="1127" priority="1317" text="中止">
      <formula>NOT(ISERROR(SEARCH("中止",D78)))</formula>
    </cfRule>
    <cfRule type="containsText" dxfId="1126" priority="1353" text="休日">
      <formula>NOT(ISERROR(SEARCH("休日",D78)))</formula>
    </cfRule>
  </conditionalFormatting>
  <conditionalFormatting sqref="D94:AE94">
    <cfRule type="containsText" dxfId="1125" priority="1351" text="正月">
      <formula>NOT(ISERROR(SEARCH("正月",D94)))</formula>
    </cfRule>
    <cfRule type="containsText" dxfId="1124" priority="1352" text="夏休">
      <formula>NOT(ISERROR(SEARCH("夏休",D94)))</formula>
    </cfRule>
  </conditionalFormatting>
  <conditionalFormatting sqref="D95:AE95">
    <cfRule type="containsText" dxfId="1123" priority="1349" text="正月">
      <formula>NOT(ISERROR(SEARCH("正月",D95)))</formula>
    </cfRule>
    <cfRule type="containsText" dxfId="1122" priority="1350" text="夏休">
      <formula>NOT(ISERROR(SEARCH("夏休",D95)))</formula>
    </cfRule>
  </conditionalFormatting>
  <conditionalFormatting sqref="D94:AE95">
    <cfRule type="containsText" dxfId="1121" priority="1316" text="中止">
      <formula>NOT(ISERROR(SEARCH("中止",D94)))</formula>
    </cfRule>
    <cfRule type="containsText" dxfId="1120" priority="1348" text="休日">
      <formula>NOT(ISERROR(SEARCH("休日",D94)))</formula>
    </cfRule>
  </conditionalFormatting>
  <conditionalFormatting sqref="D110:AE110">
    <cfRule type="containsText" dxfId="1119" priority="1346" text="正月">
      <formula>NOT(ISERROR(SEARCH("正月",D110)))</formula>
    </cfRule>
    <cfRule type="containsText" dxfId="1118" priority="1347" text="夏休">
      <formula>NOT(ISERROR(SEARCH("夏休",D110)))</formula>
    </cfRule>
  </conditionalFormatting>
  <conditionalFormatting sqref="D111:AE111">
    <cfRule type="containsText" dxfId="1117" priority="1344" text="正月">
      <formula>NOT(ISERROR(SEARCH("正月",D111)))</formula>
    </cfRule>
    <cfRule type="containsText" dxfId="1116" priority="1345" text="夏休">
      <formula>NOT(ISERROR(SEARCH("夏休",D111)))</formula>
    </cfRule>
  </conditionalFormatting>
  <conditionalFormatting sqref="D110:AE111">
    <cfRule type="containsText" dxfId="1115" priority="1315" text="中止">
      <formula>NOT(ISERROR(SEARCH("中止",D110)))</formula>
    </cfRule>
    <cfRule type="containsText" dxfId="1114" priority="1343" text="休日">
      <formula>NOT(ISERROR(SEARCH("休日",D110)))</formula>
    </cfRule>
  </conditionalFormatting>
  <conditionalFormatting sqref="D126:AE126">
    <cfRule type="containsText" dxfId="1113" priority="1341" text="正月">
      <formula>NOT(ISERROR(SEARCH("正月",D126)))</formula>
    </cfRule>
    <cfRule type="containsText" dxfId="1112" priority="1342" text="夏休">
      <formula>NOT(ISERROR(SEARCH("夏休",D126)))</formula>
    </cfRule>
  </conditionalFormatting>
  <conditionalFormatting sqref="D127:AE127">
    <cfRule type="containsText" dxfId="1111" priority="1339" text="正月">
      <formula>NOT(ISERROR(SEARCH("正月",D127)))</formula>
    </cfRule>
    <cfRule type="containsText" dxfId="1110" priority="1340" text="夏休">
      <formula>NOT(ISERROR(SEARCH("夏休",D127)))</formula>
    </cfRule>
  </conditionalFormatting>
  <conditionalFormatting sqref="D126:AE127">
    <cfRule type="containsText" dxfId="1109" priority="1314" text="中止">
      <formula>NOT(ISERROR(SEARCH("中止",D126)))</formula>
    </cfRule>
    <cfRule type="containsText" dxfId="1108" priority="1338" text="休日">
      <formula>NOT(ISERROR(SEARCH("休日",D126)))</formula>
    </cfRule>
  </conditionalFormatting>
  <conditionalFormatting sqref="D142:AE142">
    <cfRule type="containsText" dxfId="1107" priority="1336" text="正月">
      <formula>NOT(ISERROR(SEARCH("正月",D142)))</formula>
    </cfRule>
    <cfRule type="containsText" dxfId="1106" priority="1337" text="夏休">
      <formula>NOT(ISERROR(SEARCH("夏休",D142)))</formula>
    </cfRule>
  </conditionalFormatting>
  <conditionalFormatting sqref="D143:AE143">
    <cfRule type="containsText" dxfId="1105" priority="1334" text="正月">
      <formula>NOT(ISERROR(SEARCH("正月",D143)))</formula>
    </cfRule>
    <cfRule type="containsText" dxfId="1104" priority="1335" text="夏休">
      <formula>NOT(ISERROR(SEARCH("夏休",D143)))</formula>
    </cfRule>
  </conditionalFormatting>
  <conditionalFormatting sqref="D142:AE143">
    <cfRule type="containsText" dxfId="1103" priority="1313" text="中止">
      <formula>NOT(ISERROR(SEARCH("中止",D142)))</formula>
    </cfRule>
    <cfRule type="containsText" dxfId="1102" priority="1333" text="休日">
      <formula>NOT(ISERROR(SEARCH("休日",D142)))</formula>
    </cfRule>
  </conditionalFormatting>
  <conditionalFormatting sqref="D158:AE158">
    <cfRule type="containsText" dxfId="1101" priority="1331" text="正月">
      <formula>NOT(ISERROR(SEARCH("正月",D158)))</formula>
    </cfRule>
    <cfRule type="containsText" dxfId="1100" priority="1332" text="夏休">
      <formula>NOT(ISERROR(SEARCH("夏休",D158)))</formula>
    </cfRule>
  </conditionalFormatting>
  <conditionalFormatting sqref="D159:AE159">
    <cfRule type="containsText" dxfId="1099" priority="1329" text="正月">
      <formula>NOT(ISERROR(SEARCH("正月",D159)))</formula>
    </cfRule>
    <cfRule type="containsText" dxfId="1098" priority="1330" text="夏休">
      <formula>NOT(ISERROR(SEARCH("夏休",D159)))</formula>
    </cfRule>
  </conditionalFormatting>
  <conditionalFormatting sqref="D158:AE159">
    <cfRule type="containsText" dxfId="1097" priority="1312" text="中止">
      <formula>NOT(ISERROR(SEARCH("中止",D158)))</formula>
    </cfRule>
    <cfRule type="containsText" dxfId="1096" priority="1328" text="休日">
      <formula>NOT(ISERROR(SEARCH("休日",D158)))</formula>
    </cfRule>
  </conditionalFormatting>
  <conditionalFormatting sqref="D174:AE174">
    <cfRule type="containsText" dxfId="1095" priority="1326" text="正月">
      <formula>NOT(ISERROR(SEARCH("正月",D174)))</formula>
    </cfRule>
    <cfRule type="containsText" dxfId="1094" priority="1327" text="夏休">
      <formula>NOT(ISERROR(SEARCH("夏休",D174)))</formula>
    </cfRule>
  </conditionalFormatting>
  <conditionalFormatting sqref="D175:AE175">
    <cfRule type="containsText" dxfId="1093" priority="1324" text="正月">
      <formula>NOT(ISERROR(SEARCH("正月",D175)))</formula>
    </cfRule>
    <cfRule type="containsText" dxfId="1092" priority="1325" text="夏休">
      <formula>NOT(ISERROR(SEARCH("夏休",D175)))</formula>
    </cfRule>
  </conditionalFormatting>
  <conditionalFormatting sqref="D174:AE175">
    <cfRule type="containsText" dxfId="1091" priority="1311" text="中止">
      <formula>NOT(ISERROR(SEARCH("中止",D174)))</formula>
    </cfRule>
    <cfRule type="containsText" dxfId="1090" priority="1323" text="休日">
      <formula>NOT(ISERROR(SEARCH("休日",D174)))</formula>
    </cfRule>
  </conditionalFormatting>
  <conditionalFormatting sqref="AK30:AK31">
    <cfRule type="containsText" dxfId="1089" priority="1322" text="未達成">
      <formula>NOT(ISERROR(SEARCH("未達成",AK30)))</formula>
    </cfRule>
  </conditionalFormatting>
  <conditionalFormatting sqref="AH30:AH31">
    <cfRule type="containsText" dxfId="1088" priority="1321" text="休暇不足">
      <formula>NOT(ISERROR(SEARCH("休暇不足",AH30)))</formula>
    </cfRule>
  </conditionalFormatting>
  <conditionalFormatting sqref="D190:AE190">
    <cfRule type="containsText" dxfId="1087" priority="1309" text="正月">
      <formula>NOT(ISERROR(SEARCH("正月",D190)))</formula>
    </cfRule>
    <cfRule type="containsText" dxfId="1086" priority="1310" text="夏休">
      <formula>NOT(ISERROR(SEARCH("夏休",D190)))</formula>
    </cfRule>
  </conditionalFormatting>
  <conditionalFormatting sqref="D191:AE191">
    <cfRule type="containsText" dxfId="1085" priority="1307" text="正月">
      <formula>NOT(ISERROR(SEARCH("正月",D191)))</formula>
    </cfRule>
    <cfRule type="containsText" dxfId="1084" priority="1308" text="夏休">
      <formula>NOT(ISERROR(SEARCH("夏休",D191)))</formula>
    </cfRule>
  </conditionalFormatting>
  <conditionalFormatting sqref="D190:AE191">
    <cfRule type="containsText" dxfId="1083" priority="1305" text="中止">
      <formula>NOT(ISERROR(SEARCH("中止",D190)))</formula>
    </cfRule>
    <cfRule type="containsText" dxfId="1082" priority="1306" text="休日">
      <formula>NOT(ISERROR(SEARCH("休日",D190)))</formula>
    </cfRule>
  </conditionalFormatting>
  <conditionalFormatting sqref="D206:AE206">
    <cfRule type="containsText" dxfId="1081" priority="1303" text="正月">
      <formula>NOT(ISERROR(SEARCH("正月",D206)))</formula>
    </cfRule>
    <cfRule type="containsText" dxfId="1080" priority="1304" text="夏休">
      <formula>NOT(ISERROR(SEARCH("夏休",D206)))</formula>
    </cfRule>
  </conditionalFormatting>
  <conditionalFormatting sqref="D207:AE207">
    <cfRule type="containsText" dxfId="1079" priority="1301" text="正月">
      <formula>NOT(ISERROR(SEARCH("正月",D207)))</formula>
    </cfRule>
    <cfRule type="containsText" dxfId="1078" priority="1302" text="夏休">
      <formula>NOT(ISERROR(SEARCH("夏休",D207)))</formula>
    </cfRule>
  </conditionalFormatting>
  <conditionalFormatting sqref="D206:AE207">
    <cfRule type="containsText" dxfId="1077" priority="1299" text="中止">
      <formula>NOT(ISERROR(SEARCH("中止",D206)))</formula>
    </cfRule>
    <cfRule type="containsText" dxfId="1076" priority="1300" text="休日">
      <formula>NOT(ISERROR(SEARCH("休日",D206)))</formula>
    </cfRule>
  </conditionalFormatting>
  <conditionalFormatting sqref="D222:AE222">
    <cfRule type="containsText" dxfId="1075" priority="1297" text="正月">
      <formula>NOT(ISERROR(SEARCH("正月",D222)))</formula>
    </cfRule>
    <cfRule type="containsText" dxfId="1074" priority="1298" text="夏休">
      <formula>NOT(ISERROR(SEARCH("夏休",D222)))</formula>
    </cfRule>
  </conditionalFormatting>
  <conditionalFormatting sqref="D223:AE223">
    <cfRule type="containsText" dxfId="1073" priority="1295" text="正月">
      <formula>NOT(ISERROR(SEARCH("正月",D223)))</formula>
    </cfRule>
    <cfRule type="containsText" dxfId="1072" priority="1296" text="夏休">
      <formula>NOT(ISERROR(SEARCH("夏休",D223)))</formula>
    </cfRule>
  </conditionalFormatting>
  <conditionalFormatting sqref="D222:AE223">
    <cfRule type="containsText" dxfId="1071" priority="1293" text="中止">
      <formula>NOT(ISERROR(SEARCH("中止",D222)))</formula>
    </cfRule>
    <cfRule type="containsText" dxfId="1070" priority="1294" text="休日">
      <formula>NOT(ISERROR(SEARCH("休日",D222)))</formula>
    </cfRule>
  </conditionalFormatting>
  <conditionalFormatting sqref="D238:AE238">
    <cfRule type="containsText" dxfId="1069" priority="1291" text="正月">
      <formula>NOT(ISERROR(SEARCH("正月",D238)))</formula>
    </cfRule>
    <cfRule type="containsText" dxfId="1068" priority="1292" text="夏休">
      <formula>NOT(ISERROR(SEARCH("夏休",D238)))</formula>
    </cfRule>
  </conditionalFormatting>
  <conditionalFormatting sqref="D239:AE239">
    <cfRule type="containsText" dxfId="1067" priority="1289" text="正月">
      <formula>NOT(ISERROR(SEARCH("正月",D239)))</formula>
    </cfRule>
    <cfRule type="containsText" dxfId="1066" priority="1290" text="夏休">
      <formula>NOT(ISERROR(SEARCH("夏休",D239)))</formula>
    </cfRule>
  </conditionalFormatting>
  <conditionalFormatting sqref="D238:AE239">
    <cfRule type="containsText" dxfId="1065" priority="1287" text="中止">
      <formula>NOT(ISERROR(SEARCH("中止",D238)))</formula>
    </cfRule>
    <cfRule type="containsText" dxfId="1064" priority="1288" text="休日">
      <formula>NOT(ISERROR(SEARCH("休日",D238)))</formula>
    </cfRule>
  </conditionalFormatting>
  <conditionalFormatting sqref="D254:AE254">
    <cfRule type="containsText" dxfId="1063" priority="1285" text="正月">
      <formula>NOT(ISERROR(SEARCH("正月",D254)))</formula>
    </cfRule>
    <cfRule type="containsText" dxfId="1062" priority="1286" text="夏休">
      <formula>NOT(ISERROR(SEARCH("夏休",D254)))</formula>
    </cfRule>
  </conditionalFormatting>
  <conditionalFormatting sqref="D255:AE255">
    <cfRule type="containsText" dxfId="1061" priority="1283" text="正月">
      <formula>NOT(ISERROR(SEARCH("正月",D255)))</formula>
    </cfRule>
    <cfRule type="containsText" dxfId="1060" priority="1284" text="夏休">
      <formula>NOT(ISERROR(SEARCH("夏休",D255)))</formula>
    </cfRule>
  </conditionalFormatting>
  <conditionalFormatting sqref="D254:AE255">
    <cfRule type="containsText" dxfId="1059" priority="1281" text="中止">
      <formula>NOT(ISERROR(SEARCH("中止",D254)))</formula>
    </cfRule>
    <cfRule type="containsText" dxfId="1058" priority="1282" text="休日">
      <formula>NOT(ISERROR(SEARCH("休日",D254)))</formula>
    </cfRule>
  </conditionalFormatting>
  <conditionalFormatting sqref="D270:AE270">
    <cfRule type="containsText" dxfId="1057" priority="1279" text="正月">
      <formula>NOT(ISERROR(SEARCH("正月",D270)))</formula>
    </cfRule>
    <cfRule type="containsText" dxfId="1056" priority="1280" text="夏休">
      <formula>NOT(ISERROR(SEARCH("夏休",D270)))</formula>
    </cfRule>
  </conditionalFormatting>
  <conditionalFormatting sqref="D271:AE271">
    <cfRule type="containsText" dxfId="1055" priority="1277" text="正月">
      <formula>NOT(ISERROR(SEARCH("正月",D271)))</formula>
    </cfRule>
    <cfRule type="containsText" dxfId="1054" priority="1278" text="夏休">
      <formula>NOT(ISERROR(SEARCH("夏休",D271)))</formula>
    </cfRule>
  </conditionalFormatting>
  <conditionalFormatting sqref="D270:AE271">
    <cfRule type="containsText" dxfId="1053" priority="1275" text="中止">
      <formula>NOT(ISERROR(SEARCH("中止",D270)))</formula>
    </cfRule>
    <cfRule type="containsText" dxfId="1052" priority="1276" text="休日">
      <formula>NOT(ISERROR(SEARCH("休日",D270)))</formula>
    </cfRule>
  </conditionalFormatting>
  <conditionalFormatting sqref="D286:AE286">
    <cfRule type="containsText" dxfId="1051" priority="1273" text="正月">
      <formula>NOT(ISERROR(SEARCH("正月",D286)))</formula>
    </cfRule>
    <cfRule type="containsText" dxfId="1050" priority="1274" text="夏休">
      <formula>NOT(ISERROR(SEARCH("夏休",D286)))</formula>
    </cfRule>
  </conditionalFormatting>
  <conditionalFormatting sqref="D287:AE287">
    <cfRule type="containsText" dxfId="1049" priority="1271" text="正月">
      <formula>NOT(ISERROR(SEARCH("正月",D287)))</formula>
    </cfRule>
    <cfRule type="containsText" dxfId="1048" priority="1272" text="夏休">
      <formula>NOT(ISERROR(SEARCH("夏休",D287)))</formula>
    </cfRule>
  </conditionalFormatting>
  <conditionalFormatting sqref="D286:AE287">
    <cfRule type="containsText" dxfId="1047" priority="1269" text="中止">
      <formula>NOT(ISERROR(SEARCH("中止",D286)))</formula>
    </cfRule>
    <cfRule type="containsText" dxfId="1046" priority="1270" text="休日">
      <formula>NOT(ISERROR(SEARCH("休日",D286)))</formula>
    </cfRule>
  </conditionalFormatting>
  <conditionalFormatting sqref="D302:AE302">
    <cfRule type="containsText" dxfId="1045" priority="1267" text="正月">
      <formula>NOT(ISERROR(SEARCH("正月",D302)))</formula>
    </cfRule>
    <cfRule type="containsText" dxfId="1044" priority="1268" text="夏休">
      <formula>NOT(ISERROR(SEARCH("夏休",D302)))</formula>
    </cfRule>
  </conditionalFormatting>
  <conditionalFormatting sqref="D303:AE303">
    <cfRule type="containsText" dxfId="1043" priority="1265" text="正月">
      <formula>NOT(ISERROR(SEARCH("正月",D303)))</formula>
    </cfRule>
    <cfRule type="containsText" dxfId="1042" priority="1266" text="夏休">
      <formula>NOT(ISERROR(SEARCH("夏休",D303)))</formula>
    </cfRule>
  </conditionalFormatting>
  <conditionalFormatting sqref="D302:AE303">
    <cfRule type="containsText" dxfId="1041" priority="1263" text="中止">
      <formula>NOT(ISERROR(SEARCH("中止",D302)))</formula>
    </cfRule>
    <cfRule type="containsText" dxfId="1040" priority="1264" text="休日">
      <formula>NOT(ISERROR(SEARCH("休日",D302)))</formula>
    </cfRule>
  </conditionalFormatting>
  <conditionalFormatting sqref="D318:AE318">
    <cfRule type="containsText" dxfId="1039" priority="1261" text="正月">
      <formula>NOT(ISERROR(SEARCH("正月",D318)))</formula>
    </cfRule>
    <cfRule type="containsText" dxfId="1038" priority="1262" text="夏休">
      <formula>NOT(ISERROR(SEARCH("夏休",D318)))</formula>
    </cfRule>
  </conditionalFormatting>
  <conditionalFormatting sqref="D319:AE319">
    <cfRule type="containsText" dxfId="1037" priority="1259" text="正月">
      <formula>NOT(ISERROR(SEARCH("正月",D319)))</formula>
    </cfRule>
    <cfRule type="containsText" dxfId="1036" priority="1260" text="夏休">
      <formula>NOT(ISERROR(SEARCH("夏休",D319)))</formula>
    </cfRule>
  </conditionalFormatting>
  <conditionalFormatting sqref="D318:AE319">
    <cfRule type="containsText" dxfId="1035" priority="1257" text="中止">
      <formula>NOT(ISERROR(SEARCH("中止",D318)))</formula>
    </cfRule>
    <cfRule type="containsText" dxfId="1034" priority="1258" text="休日">
      <formula>NOT(ISERROR(SEARCH("休日",D318)))</formula>
    </cfRule>
  </conditionalFormatting>
  <conditionalFormatting sqref="D334:AE334">
    <cfRule type="containsText" dxfId="1033" priority="1255" text="正月">
      <formula>NOT(ISERROR(SEARCH("正月",D334)))</formula>
    </cfRule>
    <cfRule type="containsText" dxfId="1032" priority="1256" text="夏休">
      <formula>NOT(ISERROR(SEARCH("夏休",D334)))</formula>
    </cfRule>
  </conditionalFormatting>
  <conditionalFormatting sqref="D335:AE335">
    <cfRule type="containsText" dxfId="1031" priority="1253" text="正月">
      <formula>NOT(ISERROR(SEARCH("正月",D335)))</formula>
    </cfRule>
    <cfRule type="containsText" dxfId="1030" priority="1254" text="夏休">
      <formula>NOT(ISERROR(SEARCH("夏休",D335)))</formula>
    </cfRule>
  </conditionalFormatting>
  <conditionalFormatting sqref="D334:AE335">
    <cfRule type="containsText" dxfId="1029" priority="1251" text="中止">
      <formula>NOT(ISERROR(SEARCH("中止",D334)))</formula>
    </cfRule>
    <cfRule type="containsText" dxfId="1028" priority="1252" text="休日">
      <formula>NOT(ISERROR(SEARCH("休日",D334)))</formula>
    </cfRule>
  </conditionalFormatting>
  <conditionalFormatting sqref="AK46:AK47">
    <cfRule type="containsText" dxfId="1027" priority="1250" text="未達成">
      <formula>NOT(ISERROR(SEARCH("未達成",AK46)))</formula>
    </cfRule>
  </conditionalFormatting>
  <conditionalFormatting sqref="AH46:AH47">
    <cfRule type="containsText" dxfId="1026" priority="1249" text="休暇不足">
      <formula>NOT(ISERROR(SEARCH("休暇不足",AH46)))</formula>
    </cfRule>
  </conditionalFormatting>
  <conditionalFormatting sqref="AK62:AK63">
    <cfRule type="containsText" dxfId="1025" priority="1248" text="未達成">
      <formula>NOT(ISERROR(SEARCH("未達成",AK62)))</formula>
    </cfRule>
  </conditionalFormatting>
  <conditionalFormatting sqref="AH62:AH63">
    <cfRule type="containsText" dxfId="1024" priority="1247" text="休暇不足">
      <formula>NOT(ISERROR(SEARCH("休暇不足",AH62)))</formula>
    </cfRule>
  </conditionalFormatting>
  <conditionalFormatting sqref="AK78:AK79">
    <cfRule type="containsText" dxfId="1023" priority="1246" text="未達成">
      <formula>NOT(ISERROR(SEARCH("未達成",AK78)))</formula>
    </cfRule>
  </conditionalFormatting>
  <conditionalFormatting sqref="AH78:AH79">
    <cfRule type="containsText" dxfId="1022" priority="1245" text="休暇不足">
      <formula>NOT(ISERROR(SEARCH("休暇不足",AH78)))</formula>
    </cfRule>
  </conditionalFormatting>
  <conditionalFormatting sqref="AK94:AK95">
    <cfRule type="containsText" dxfId="1021" priority="1244" text="未達成">
      <formula>NOT(ISERROR(SEARCH("未達成",AK94)))</formula>
    </cfRule>
  </conditionalFormatting>
  <conditionalFormatting sqref="AH94:AH95">
    <cfRule type="containsText" dxfId="1020" priority="1243" text="休暇不足">
      <formula>NOT(ISERROR(SEARCH("休暇不足",AH94)))</formula>
    </cfRule>
  </conditionalFormatting>
  <conditionalFormatting sqref="AK110:AK111">
    <cfRule type="containsText" dxfId="1019" priority="1242" text="未達成">
      <formula>NOT(ISERROR(SEARCH("未達成",AK110)))</formula>
    </cfRule>
  </conditionalFormatting>
  <conditionalFormatting sqref="AH110:AH111">
    <cfRule type="containsText" dxfId="1018" priority="1241" text="休暇不足">
      <formula>NOT(ISERROR(SEARCH("休暇不足",AH110)))</formula>
    </cfRule>
  </conditionalFormatting>
  <conditionalFormatting sqref="AK126:AK127">
    <cfRule type="containsText" dxfId="1017" priority="1240" text="未達成">
      <formula>NOT(ISERROR(SEARCH("未達成",AK126)))</formula>
    </cfRule>
  </conditionalFormatting>
  <conditionalFormatting sqref="AH126:AH127">
    <cfRule type="containsText" dxfId="1016" priority="1239" text="休暇不足">
      <formula>NOT(ISERROR(SEARCH("休暇不足",AH126)))</formula>
    </cfRule>
  </conditionalFormatting>
  <conditionalFormatting sqref="AK142:AK143">
    <cfRule type="containsText" dxfId="1015" priority="1238" text="未達成">
      <formula>NOT(ISERROR(SEARCH("未達成",AK142)))</formula>
    </cfRule>
  </conditionalFormatting>
  <conditionalFormatting sqref="AH142:AH143">
    <cfRule type="containsText" dxfId="1014" priority="1237" text="休暇不足">
      <formula>NOT(ISERROR(SEARCH("休暇不足",AH142)))</formula>
    </cfRule>
  </conditionalFormatting>
  <conditionalFormatting sqref="AK158:AK159">
    <cfRule type="containsText" dxfId="1013" priority="1236" text="未達成">
      <formula>NOT(ISERROR(SEARCH("未達成",AK158)))</formula>
    </cfRule>
  </conditionalFormatting>
  <conditionalFormatting sqref="AH158:AH159">
    <cfRule type="containsText" dxfId="1012" priority="1235" text="休暇不足">
      <formula>NOT(ISERROR(SEARCH("休暇不足",AH158)))</formula>
    </cfRule>
  </conditionalFormatting>
  <conditionalFormatting sqref="AK174:AK175">
    <cfRule type="containsText" dxfId="1011" priority="1234" text="未達成">
      <formula>NOT(ISERROR(SEARCH("未達成",AK174)))</formula>
    </cfRule>
  </conditionalFormatting>
  <conditionalFormatting sqref="AH174:AH175">
    <cfRule type="containsText" dxfId="1010" priority="1233" text="休暇不足">
      <formula>NOT(ISERROR(SEARCH("休暇不足",AH174)))</formula>
    </cfRule>
  </conditionalFormatting>
  <conditionalFormatting sqref="AK190:AK191">
    <cfRule type="containsText" dxfId="1009" priority="1232" text="未達成">
      <formula>NOT(ISERROR(SEARCH("未達成",AK190)))</formula>
    </cfRule>
  </conditionalFormatting>
  <conditionalFormatting sqref="AH190:AH191">
    <cfRule type="containsText" dxfId="1008" priority="1231" text="休暇不足">
      <formula>NOT(ISERROR(SEARCH("休暇不足",AH190)))</formula>
    </cfRule>
  </conditionalFormatting>
  <conditionalFormatting sqref="AK206:AK207">
    <cfRule type="containsText" dxfId="1007" priority="1230" text="未達成">
      <formula>NOT(ISERROR(SEARCH("未達成",AK206)))</formula>
    </cfRule>
  </conditionalFormatting>
  <conditionalFormatting sqref="AH206:AH207">
    <cfRule type="containsText" dxfId="1006" priority="1229" text="休暇不足">
      <formula>NOT(ISERROR(SEARCH("休暇不足",AH206)))</formula>
    </cfRule>
  </conditionalFormatting>
  <conditionalFormatting sqref="AK222:AK223">
    <cfRule type="containsText" dxfId="1005" priority="1228" text="未達成">
      <formula>NOT(ISERROR(SEARCH("未達成",AK222)))</formula>
    </cfRule>
  </conditionalFormatting>
  <conditionalFormatting sqref="AH222:AH223">
    <cfRule type="containsText" dxfId="1004" priority="1227" text="休暇不足">
      <formula>NOT(ISERROR(SEARCH("休暇不足",AH222)))</formula>
    </cfRule>
  </conditionalFormatting>
  <conditionalFormatting sqref="AK238:AK239">
    <cfRule type="containsText" dxfId="1003" priority="1226" text="未達成">
      <formula>NOT(ISERROR(SEARCH("未達成",AK238)))</formula>
    </cfRule>
  </conditionalFormatting>
  <conditionalFormatting sqref="AH238:AH239">
    <cfRule type="containsText" dxfId="1002" priority="1225" text="休暇不足">
      <formula>NOT(ISERROR(SEARCH("休暇不足",AH238)))</formula>
    </cfRule>
  </conditionalFormatting>
  <conditionalFormatting sqref="AK254:AK255">
    <cfRule type="containsText" dxfId="1001" priority="1224" text="未達成">
      <formula>NOT(ISERROR(SEARCH("未達成",AK254)))</formula>
    </cfRule>
  </conditionalFormatting>
  <conditionalFormatting sqref="AH254:AH255">
    <cfRule type="containsText" dxfId="1000" priority="1223" text="休暇不足">
      <formula>NOT(ISERROR(SEARCH("休暇不足",AH254)))</formula>
    </cfRule>
  </conditionalFormatting>
  <conditionalFormatting sqref="AK270:AK271">
    <cfRule type="containsText" dxfId="999" priority="1222" text="未達成">
      <formula>NOT(ISERROR(SEARCH("未達成",AK270)))</formula>
    </cfRule>
  </conditionalFormatting>
  <conditionalFormatting sqref="AH270:AH271">
    <cfRule type="containsText" dxfId="998" priority="1221" text="休暇不足">
      <formula>NOT(ISERROR(SEARCH("休暇不足",AH270)))</formula>
    </cfRule>
  </conditionalFormatting>
  <conditionalFormatting sqref="AK286:AK287">
    <cfRule type="containsText" dxfId="997" priority="1220" text="未達成">
      <formula>NOT(ISERROR(SEARCH("未達成",AK286)))</formula>
    </cfRule>
  </conditionalFormatting>
  <conditionalFormatting sqref="AH286:AH287">
    <cfRule type="containsText" dxfId="996" priority="1219" text="休暇不足">
      <formula>NOT(ISERROR(SEARCH("休暇不足",AH286)))</formula>
    </cfRule>
  </conditionalFormatting>
  <conditionalFormatting sqref="AK302:AK303">
    <cfRule type="containsText" dxfId="995" priority="1218" text="未達成">
      <formula>NOT(ISERROR(SEARCH("未達成",AK302)))</formula>
    </cfRule>
  </conditionalFormatting>
  <conditionalFormatting sqref="AH302:AH303">
    <cfRule type="containsText" dxfId="994" priority="1217" text="休暇不足">
      <formula>NOT(ISERROR(SEARCH("休暇不足",AH302)))</formula>
    </cfRule>
  </conditionalFormatting>
  <conditionalFormatting sqref="AK318:AK319">
    <cfRule type="containsText" dxfId="993" priority="1216" text="未達成">
      <formula>NOT(ISERROR(SEARCH("未達成",AK318)))</formula>
    </cfRule>
  </conditionalFormatting>
  <conditionalFormatting sqref="AH318:AH319">
    <cfRule type="containsText" dxfId="992" priority="1215" text="休暇不足">
      <formula>NOT(ISERROR(SEARCH("休暇不足",AH318)))</formula>
    </cfRule>
  </conditionalFormatting>
  <conditionalFormatting sqref="AK334:AK335">
    <cfRule type="containsText" dxfId="991" priority="1214" text="未達成">
      <formula>NOT(ISERROR(SEARCH("未達成",AK334)))</formula>
    </cfRule>
  </conditionalFormatting>
  <conditionalFormatting sqref="AH334:AH335">
    <cfRule type="containsText" dxfId="990" priority="1213" text="休暇不足">
      <formula>NOT(ISERROR(SEARCH("休暇不足",AH334)))</formula>
    </cfRule>
  </conditionalFormatting>
  <conditionalFormatting sqref="D20:AE20">
    <cfRule type="containsText" dxfId="989" priority="1211" text="正月">
      <formula>NOT(ISERROR(SEARCH("正月",D20)))</formula>
    </cfRule>
    <cfRule type="containsText" dxfId="988" priority="1212" text="夏休">
      <formula>NOT(ISERROR(SEARCH("夏休",D20)))</formula>
    </cfRule>
  </conditionalFormatting>
  <conditionalFormatting sqref="D21:AE21">
    <cfRule type="containsText" dxfId="987" priority="1209" text="正月">
      <formula>NOT(ISERROR(SEARCH("正月",D21)))</formula>
    </cfRule>
    <cfRule type="containsText" dxfId="986" priority="1210" text="夏休">
      <formula>NOT(ISERROR(SEARCH("夏休",D21)))</formula>
    </cfRule>
  </conditionalFormatting>
  <conditionalFormatting sqref="D20:AE21">
    <cfRule type="containsText" dxfId="985" priority="1205" text="中止">
      <formula>NOT(ISERROR(SEARCH("中止",D20)))</formula>
    </cfRule>
    <cfRule type="containsText" dxfId="984" priority="1208" text="休">
      <formula>NOT(ISERROR(SEARCH("休",D20)))</formula>
    </cfRule>
  </conditionalFormatting>
  <conditionalFormatting sqref="AK20:AK21">
    <cfRule type="containsText" dxfId="983" priority="1207" text="未達成">
      <formula>NOT(ISERROR(SEARCH("未達成",AK20)))</formula>
    </cfRule>
  </conditionalFormatting>
  <conditionalFormatting sqref="AH20:AH21">
    <cfRule type="containsText" dxfId="982" priority="1206" text="休暇不足">
      <formula>NOT(ISERROR(SEARCH("休暇不足",AH20)))</formula>
    </cfRule>
  </conditionalFormatting>
  <conditionalFormatting sqref="D28:AE28">
    <cfRule type="containsText" dxfId="981" priority="1203" text="正月">
      <formula>NOT(ISERROR(SEARCH("正月",D28)))</formula>
    </cfRule>
    <cfRule type="containsText" dxfId="980" priority="1204" text="夏休">
      <formula>NOT(ISERROR(SEARCH("夏休",D28)))</formula>
    </cfRule>
  </conditionalFormatting>
  <conditionalFormatting sqref="D29:AE29">
    <cfRule type="containsText" dxfId="979" priority="1201" text="正月">
      <formula>NOT(ISERROR(SEARCH("正月",D29)))</formula>
    </cfRule>
    <cfRule type="containsText" dxfId="978" priority="1202" text="夏休">
      <formula>NOT(ISERROR(SEARCH("夏休",D29)))</formula>
    </cfRule>
  </conditionalFormatting>
  <conditionalFormatting sqref="D28:AE29">
    <cfRule type="containsText" dxfId="977" priority="1197" text="中止">
      <formula>NOT(ISERROR(SEARCH("中止",D28)))</formula>
    </cfRule>
    <cfRule type="containsText" dxfId="976" priority="1200" text="休">
      <formula>NOT(ISERROR(SEARCH("休",D28)))</formula>
    </cfRule>
  </conditionalFormatting>
  <conditionalFormatting sqref="AK28:AK29">
    <cfRule type="containsText" dxfId="975" priority="1199" text="未達成">
      <formula>NOT(ISERROR(SEARCH("未達成",AK28)))</formula>
    </cfRule>
  </conditionalFormatting>
  <conditionalFormatting sqref="AH28:AH29">
    <cfRule type="containsText" dxfId="974" priority="1198" text="休暇不足">
      <formula>NOT(ISERROR(SEARCH("休暇不足",AH28)))</formula>
    </cfRule>
  </conditionalFormatting>
  <conditionalFormatting sqref="D26:E26 G26:AE26">
    <cfRule type="containsText" dxfId="973" priority="1195" text="正月">
      <formula>NOT(ISERROR(SEARCH("正月",D26)))</formula>
    </cfRule>
    <cfRule type="containsText" dxfId="972" priority="1196" text="夏休">
      <formula>NOT(ISERROR(SEARCH("夏休",D26)))</formula>
    </cfRule>
  </conditionalFormatting>
  <conditionalFormatting sqref="D27:E27 G27:AE27">
    <cfRule type="containsText" dxfId="971" priority="1193" text="正月">
      <formula>NOT(ISERROR(SEARCH("正月",D27)))</formula>
    </cfRule>
    <cfRule type="containsText" dxfId="970" priority="1194" text="夏休">
      <formula>NOT(ISERROR(SEARCH("夏休",D27)))</formula>
    </cfRule>
  </conditionalFormatting>
  <conditionalFormatting sqref="D26:E27 G26:AE27">
    <cfRule type="containsText" dxfId="969" priority="1189" text="中止">
      <formula>NOT(ISERROR(SEARCH("中止",D26)))</formula>
    </cfRule>
    <cfRule type="containsText" dxfId="968" priority="1192" text="休">
      <formula>NOT(ISERROR(SEARCH("休",D26)))</formula>
    </cfRule>
  </conditionalFormatting>
  <conditionalFormatting sqref="AK26:AK27">
    <cfRule type="containsText" dxfId="967" priority="1191" text="未達成">
      <formula>NOT(ISERROR(SEARCH("未達成",AK26)))</formula>
    </cfRule>
  </conditionalFormatting>
  <conditionalFormatting sqref="AH26:AH27">
    <cfRule type="containsText" dxfId="966" priority="1190" text="休暇不足">
      <formula>NOT(ISERROR(SEARCH("休暇不足",AH26)))</formula>
    </cfRule>
  </conditionalFormatting>
  <conditionalFormatting sqref="AC24:AE24 D24:AA24">
    <cfRule type="containsText" dxfId="965" priority="1187" text="正月">
      <formula>NOT(ISERROR(SEARCH("正月",D24)))</formula>
    </cfRule>
    <cfRule type="containsText" dxfId="964" priority="1188" text="夏休">
      <formula>NOT(ISERROR(SEARCH("夏休",D24)))</formula>
    </cfRule>
  </conditionalFormatting>
  <conditionalFormatting sqref="AC25:AE25 D25:AA25">
    <cfRule type="containsText" dxfId="963" priority="1185" text="正月">
      <formula>NOT(ISERROR(SEARCH("正月",D25)))</formula>
    </cfRule>
    <cfRule type="containsText" dxfId="962" priority="1186" text="夏休">
      <formula>NOT(ISERROR(SEARCH("夏休",D25)))</formula>
    </cfRule>
  </conditionalFormatting>
  <conditionalFormatting sqref="AC24:AE25 D24:AA25">
    <cfRule type="containsText" dxfId="961" priority="1181" text="中止">
      <formula>NOT(ISERROR(SEARCH("中止",D24)))</formula>
    </cfRule>
    <cfRule type="containsText" dxfId="960" priority="1184" text="休">
      <formula>NOT(ISERROR(SEARCH("休",D24)))</formula>
    </cfRule>
  </conditionalFormatting>
  <conditionalFormatting sqref="AK24:AK25">
    <cfRule type="containsText" dxfId="959" priority="1183" text="未達成">
      <formula>NOT(ISERROR(SEARCH("未達成",AK24)))</formula>
    </cfRule>
  </conditionalFormatting>
  <conditionalFormatting sqref="AH24:AH25">
    <cfRule type="containsText" dxfId="958" priority="1182" text="休暇不足">
      <formula>NOT(ISERROR(SEARCH("休暇不足",AH24)))</formula>
    </cfRule>
  </conditionalFormatting>
  <conditionalFormatting sqref="AK22:AK23">
    <cfRule type="containsText" dxfId="957" priority="1175" text="未達成">
      <formula>NOT(ISERROR(SEARCH("未達成",AK22)))</formula>
    </cfRule>
  </conditionalFormatting>
  <conditionalFormatting sqref="AH22:AH23">
    <cfRule type="containsText" dxfId="956" priority="1174" text="休暇不足">
      <formula>NOT(ISERROR(SEARCH("休暇不足",AH22)))</formula>
    </cfRule>
  </conditionalFormatting>
  <conditionalFormatting sqref="D36:L36 AC36:AE36">
    <cfRule type="containsText" dxfId="955" priority="1171" text="正月">
      <formula>NOT(ISERROR(SEARCH("正月",D36)))</formula>
    </cfRule>
    <cfRule type="containsText" dxfId="954" priority="1172" text="夏休">
      <formula>NOT(ISERROR(SEARCH("夏休",D36)))</formula>
    </cfRule>
  </conditionalFormatting>
  <conditionalFormatting sqref="D37:L37 AC37:AE37">
    <cfRule type="containsText" dxfId="953" priority="1169" text="正月">
      <formula>NOT(ISERROR(SEARCH("正月",D37)))</formula>
    </cfRule>
    <cfRule type="containsText" dxfId="952" priority="1170" text="夏休">
      <formula>NOT(ISERROR(SEARCH("夏休",D37)))</formula>
    </cfRule>
  </conditionalFormatting>
  <conditionalFormatting sqref="D36:L37 AC36:AE37">
    <cfRule type="containsText" dxfId="951" priority="1165" text="中止">
      <formula>NOT(ISERROR(SEARCH("中止",D36)))</formula>
    </cfRule>
    <cfRule type="containsText" dxfId="950" priority="1168" text="休">
      <formula>NOT(ISERROR(SEARCH("休",D36)))</formula>
    </cfRule>
  </conditionalFormatting>
  <conditionalFormatting sqref="AK36:AK37">
    <cfRule type="containsText" dxfId="949" priority="1167" text="未達成">
      <formula>NOT(ISERROR(SEARCH("未達成",AK36)))</formula>
    </cfRule>
  </conditionalFormatting>
  <conditionalFormatting sqref="AH36:AH37">
    <cfRule type="containsText" dxfId="948" priority="1166" text="休暇不足">
      <formula>NOT(ISERROR(SEARCH("休暇不足",AH36)))</formula>
    </cfRule>
  </conditionalFormatting>
  <conditionalFormatting sqref="D44:AE44">
    <cfRule type="containsText" dxfId="947" priority="1163" text="正月">
      <formula>NOT(ISERROR(SEARCH("正月",D44)))</formula>
    </cfRule>
    <cfRule type="containsText" dxfId="946" priority="1164" text="夏休">
      <formula>NOT(ISERROR(SEARCH("夏休",D44)))</formula>
    </cfRule>
  </conditionalFormatting>
  <conditionalFormatting sqref="D45:AE45">
    <cfRule type="containsText" dxfId="945" priority="1161" text="正月">
      <formula>NOT(ISERROR(SEARCH("正月",D45)))</formula>
    </cfRule>
    <cfRule type="containsText" dxfId="944" priority="1162" text="夏休">
      <formula>NOT(ISERROR(SEARCH("夏休",D45)))</formula>
    </cfRule>
  </conditionalFormatting>
  <conditionalFormatting sqref="D44:AE45">
    <cfRule type="containsText" dxfId="943" priority="1157" text="中止">
      <formula>NOT(ISERROR(SEARCH("中止",D44)))</formula>
    </cfRule>
    <cfRule type="containsText" dxfId="942" priority="1160" text="休">
      <formula>NOT(ISERROR(SEARCH("休",D44)))</formula>
    </cfRule>
  </conditionalFormatting>
  <conditionalFormatting sqref="AK44:AK45">
    <cfRule type="containsText" dxfId="941" priority="1159" text="未達成">
      <formula>NOT(ISERROR(SEARCH("未達成",AK44)))</formula>
    </cfRule>
  </conditionalFormatting>
  <conditionalFormatting sqref="AH44:AH45">
    <cfRule type="containsText" dxfId="940" priority="1158" text="休暇不足">
      <formula>NOT(ISERROR(SEARCH("休暇不足",AH44)))</formula>
    </cfRule>
  </conditionalFormatting>
  <conditionalFormatting sqref="AC42:AE42">
    <cfRule type="containsText" dxfId="939" priority="1155" text="正月">
      <formula>NOT(ISERROR(SEARCH("正月",AC42)))</formula>
    </cfRule>
    <cfRule type="containsText" dxfId="938" priority="1156" text="夏休">
      <formula>NOT(ISERROR(SEARCH("夏休",AC42)))</formula>
    </cfRule>
  </conditionalFormatting>
  <conditionalFormatting sqref="AC43:AE43">
    <cfRule type="containsText" dxfId="937" priority="1153" text="正月">
      <formula>NOT(ISERROR(SEARCH("正月",AC43)))</formula>
    </cfRule>
    <cfRule type="containsText" dxfId="936" priority="1154" text="夏休">
      <formula>NOT(ISERROR(SEARCH("夏休",AC43)))</formula>
    </cfRule>
  </conditionalFormatting>
  <conditionalFormatting sqref="AC42:AE43">
    <cfRule type="containsText" dxfId="935" priority="1149" text="中止">
      <formula>NOT(ISERROR(SEARCH("中止",AC42)))</formula>
    </cfRule>
    <cfRule type="containsText" dxfId="934" priority="1152" text="休">
      <formula>NOT(ISERROR(SEARCH("休",AC42)))</formula>
    </cfRule>
  </conditionalFormatting>
  <conditionalFormatting sqref="AK42:AK43">
    <cfRule type="containsText" dxfId="933" priority="1151" text="未達成">
      <formula>NOT(ISERROR(SEARCH("未達成",AK42)))</formula>
    </cfRule>
  </conditionalFormatting>
  <conditionalFormatting sqref="AH42:AH43">
    <cfRule type="containsText" dxfId="932" priority="1150" text="休暇不足">
      <formula>NOT(ISERROR(SEARCH("休暇不足",AH42)))</formula>
    </cfRule>
  </conditionalFormatting>
  <conditionalFormatting sqref="D40:K40 AC40:AE40">
    <cfRule type="containsText" dxfId="931" priority="1147" text="正月">
      <formula>NOT(ISERROR(SEARCH("正月",D40)))</formula>
    </cfRule>
    <cfRule type="containsText" dxfId="930" priority="1148" text="夏休">
      <formula>NOT(ISERROR(SEARCH("夏休",D40)))</formula>
    </cfRule>
  </conditionalFormatting>
  <conditionalFormatting sqref="D41:K41 AC41:AE41">
    <cfRule type="containsText" dxfId="929" priority="1145" text="正月">
      <formula>NOT(ISERROR(SEARCH("正月",D41)))</formula>
    </cfRule>
    <cfRule type="containsText" dxfId="928" priority="1146" text="夏休">
      <formula>NOT(ISERROR(SEARCH("夏休",D41)))</formula>
    </cfRule>
  </conditionalFormatting>
  <conditionalFormatting sqref="D40:K41 AC40:AE41">
    <cfRule type="containsText" dxfId="927" priority="1141" text="中止">
      <formula>NOT(ISERROR(SEARCH("中止",D40)))</formula>
    </cfRule>
    <cfRule type="containsText" dxfId="926" priority="1144" text="休">
      <formula>NOT(ISERROR(SEARCH("休",D40)))</formula>
    </cfRule>
  </conditionalFormatting>
  <conditionalFormatting sqref="AK40:AK41">
    <cfRule type="containsText" dxfId="925" priority="1143" text="未達成">
      <formula>NOT(ISERROR(SEARCH("未達成",AK40)))</formula>
    </cfRule>
  </conditionalFormatting>
  <conditionalFormatting sqref="AH40:AH41">
    <cfRule type="containsText" dxfId="924" priority="1142" text="休暇不足">
      <formula>NOT(ISERROR(SEARCH("休暇不足",AH40)))</formula>
    </cfRule>
  </conditionalFormatting>
  <conditionalFormatting sqref="D38:L38 AD38:AE38">
    <cfRule type="containsText" dxfId="923" priority="1139" text="正月">
      <formula>NOT(ISERROR(SEARCH("正月",D38)))</formula>
    </cfRule>
    <cfRule type="containsText" dxfId="922" priority="1140" text="夏休">
      <formula>NOT(ISERROR(SEARCH("夏休",D38)))</formula>
    </cfRule>
  </conditionalFormatting>
  <conditionalFormatting sqref="D39:L39 AD39:AE39">
    <cfRule type="containsText" dxfId="921" priority="1137" text="正月">
      <formula>NOT(ISERROR(SEARCH("正月",D39)))</formula>
    </cfRule>
    <cfRule type="containsText" dxfId="920" priority="1138" text="夏休">
      <formula>NOT(ISERROR(SEARCH("夏休",D39)))</formula>
    </cfRule>
  </conditionalFormatting>
  <conditionalFormatting sqref="D38:L39 AD38:AE39">
    <cfRule type="containsText" dxfId="919" priority="1133" text="中止">
      <formula>NOT(ISERROR(SEARCH("中止",D38)))</formula>
    </cfRule>
    <cfRule type="containsText" dxfId="918" priority="1136" text="休">
      <formula>NOT(ISERROR(SEARCH("休",D38)))</formula>
    </cfRule>
  </conditionalFormatting>
  <conditionalFormatting sqref="AK38:AK39">
    <cfRule type="containsText" dxfId="917" priority="1135" text="未達成">
      <formula>NOT(ISERROR(SEARCH("未達成",AK38)))</formula>
    </cfRule>
  </conditionalFormatting>
  <conditionalFormatting sqref="AH38:AH39">
    <cfRule type="containsText" dxfId="916" priority="1134" text="休暇不足">
      <formula>NOT(ISERROR(SEARCH("休暇不足",AH38)))</formula>
    </cfRule>
  </conditionalFormatting>
  <conditionalFormatting sqref="D52:AE52">
    <cfRule type="containsText" dxfId="915" priority="1131" text="正月">
      <formula>NOT(ISERROR(SEARCH("正月",D52)))</formula>
    </cfRule>
    <cfRule type="containsText" dxfId="914" priority="1132" text="夏休">
      <formula>NOT(ISERROR(SEARCH("夏休",D52)))</formula>
    </cfRule>
  </conditionalFormatting>
  <conditionalFormatting sqref="D53:AE53">
    <cfRule type="containsText" dxfId="913" priority="1129" text="正月">
      <formula>NOT(ISERROR(SEARCH("正月",D53)))</formula>
    </cfRule>
    <cfRule type="containsText" dxfId="912" priority="1130" text="夏休">
      <formula>NOT(ISERROR(SEARCH("夏休",D53)))</formula>
    </cfRule>
  </conditionalFormatting>
  <conditionalFormatting sqref="D52:AE53">
    <cfRule type="containsText" dxfId="911" priority="1125" text="中止">
      <formula>NOT(ISERROR(SEARCH("中止",D52)))</formula>
    </cfRule>
    <cfRule type="containsText" dxfId="910" priority="1128" text="休">
      <formula>NOT(ISERROR(SEARCH("休",D52)))</formula>
    </cfRule>
  </conditionalFormatting>
  <conditionalFormatting sqref="AK52:AK53">
    <cfRule type="containsText" dxfId="909" priority="1127" text="未達成">
      <formula>NOT(ISERROR(SEARCH("未達成",AK52)))</formula>
    </cfRule>
  </conditionalFormatting>
  <conditionalFormatting sqref="AH52:AH53">
    <cfRule type="containsText" dxfId="908" priority="1126" text="休暇不足">
      <formula>NOT(ISERROR(SEARCH("休暇不足",AH52)))</formula>
    </cfRule>
  </conditionalFormatting>
  <conditionalFormatting sqref="D60:AE60">
    <cfRule type="containsText" dxfId="907" priority="1123" text="正月">
      <formula>NOT(ISERROR(SEARCH("正月",D60)))</formula>
    </cfRule>
    <cfRule type="containsText" dxfId="906" priority="1124" text="夏休">
      <formula>NOT(ISERROR(SEARCH("夏休",D60)))</formula>
    </cfRule>
  </conditionalFormatting>
  <conditionalFormatting sqref="D61:AE61">
    <cfRule type="containsText" dxfId="905" priority="1121" text="正月">
      <formula>NOT(ISERROR(SEARCH("正月",D61)))</formula>
    </cfRule>
    <cfRule type="containsText" dxfId="904" priority="1122" text="夏休">
      <formula>NOT(ISERROR(SEARCH("夏休",D61)))</formula>
    </cfRule>
  </conditionalFormatting>
  <conditionalFormatting sqref="D60:AE61">
    <cfRule type="containsText" dxfId="903" priority="1117" text="中止">
      <formula>NOT(ISERROR(SEARCH("中止",D60)))</formula>
    </cfRule>
    <cfRule type="containsText" dxfId="902" priority="1120" text="休">
      <formula>NOT(ISERROR(SEARCH("休",D60)))</formula>
    </cfRule>
  </conditionalFormatting>
  <conditionalFormatting sqref="AK60:AK61">
    <cfRule type="containsText" dxfId="901" priority="1119" text="未達成">
      <formula>NOT(ISERROR(SEARCH("未達成",AK60)))</formula>
    </cfRule>
  </conditionalFormatting>
  <conditionalFormatting sqref="AH60:AH61">
    <cfRule type="containsText" dxfId="900" priority="1118" text="休暇不足">
      <formula>NOT(ISERROR(SEARCH("休暇不足",AH60)))</formula>
    </cfRule>
  </conditionalFormatting>
  <conditionalFormatting sqref="D58:AE58">
    <cfRule type="containsText" dxfId="899" priority="1115" text="正月">
      <formula>NOT(ISERROR(SEARCH("正月",D58)))</formula>
    </cfRule>
    <cfRule type="containsText" dxfId="898" priority="1116" text="夏休">
      <formula>NOT(ISERROR(SEARCH("夏休",D58)))</formula>
    </cfRule>
  </conditionalFormatting>
  <conditionalFormatting sqref="D59:AE59">
    <cfRule type="containsText" dxfId="897" priority="1113" text="正月">
      <formula>NOT(ISERROR(SEARCH("正月",D59)))</formula>
    </cfRule>
    <cfRule type="containsText" dxfId="896" priority="1114" text="夏休">
      <formula>NOT(ISERROR(SEARCH("夏休",D59)))</formula>
    </cfRule>
  </conditionalFormatting>
  <conditionalFormatting sqref="D58:AE59">
    <cfRule type="containsText" dxfId="895" priority="1109" text="中止">
      <formula>NOT(ISERROR(SEARCH("中止",D58)))</formula>
    </cfRule>
    <cfRule type="containsText" dxfId="894" priority="1112" text="休">
      <formula>NOT(ISERROR(SEARCH("休",D58)))</formula>
    </cfRule>
  </conditionalFormatting>
  <conditionalFormatting sqref="AK58:AK59">
    <cfRule type="containsText" dxfId="893" priority="1111" text="未達成">
      <formula>NOT(ISERROR(SEARCH("未達成",AK58)))</formula>
    </cfRule>
  </conditionalFormatting>
  <conditionalFormatting sqref="AH58:AH59">
    <cfRule type="containsText" dxfId="892" priority="1110" text="休暇不足">
      <formula>NOT(ISERROR(SEARCH("休暇不足",AH58)))</formula>
    </cfRule>
  </conditionalFormatting>
  <conditionalFormatting sqref="D56:AE56">
    <cfRule type="containsText" dxfId="891" priority="1107" text="正月">
      <formula>NOT(ISERROR(SEARCH("正月",D56)))</formula>
    </cfRule>
    <cfRule type="containsText" dxfId="890" priority="1108" text="夏休">
      <formula>NOT(ISERROR(SEARCH("夏休",D56)))</formula>
    </cfRule>
  </conditionalFormatting>
  <conditionalFormatting sqref="D57:AE57">
    <cfRule type="containsText" dxfId="889" priority="1105" text="正月">
      <formula>NOT(ISERROR(SEARCH("正月",D57)))</formula>
    </cfRule>
    <cfRule type="containsText" dxfId="888" priority="1106" text="夏休">
      <formula>NOT(ISERROR(SEARCH("夏休",D57)))</formula>
    </cfRule>
  </conditionalFormatting>
  <conditionalFormatting sqref="D56:AE57">
    <cfRule type="containsText" dxfId="887" priority="1101" text="中止">
      <formula>NOT(ISERROR(SEARCH("中止",D56)))</formula>
    </cfRule>
    <cfRule type="containsText" dxfId="886" priority="1104" text="休">
      <formula>NOT(ISERROR(SEARCH("休",D56)))</formula>
    </cfRule>
  </conditionalFormatting>
  <conditionalFormatting sqref="AK56:AK57">
    <cfRule type="containsText" dxfId="885" priority="1103" text="未達成">
      <formula>NOT(ISERROR(SEARCH("未達成",AK56)))</formula>
    </cfRule>
  </conditionalFormatting>
  <conditionalFormatting sqref="AH56:AH57">
    <cfRule type="containsText" dxfId="884" priority="1102" text="休暇不足">
      <formula>NOT(ISERROR(SEARCH("休暇不足",AH56)))</formula>
    </cfRule>
  </conditionalFormatting>
  <conditionalFormatting sqref="D54:AE54">
    <cfRule type="containsText" dxfId="883" priority="1099" text="正月">
      <formula>NOT(ISERROR(SEARCH("正月",D54)))</formula>
    </cfRule>
    <cfRule type="containsText" dxfId="882" priority="1100" text="夏休">
      <formula>NOT(ISERROR(SEARCH("夏休",D54)))</formula>
    </cfRule>
  </conditionalFormatting>
  <conditionalFormatting sqref="D55:AE55">
    <cfRule type="containsText" dxfId="881" priority="1097" text="正月">
      <formula>NOT(ISERROR(SEARCH("正月",D55)))</formula>
    </cfRule>
    <cfRule type="containsText" dxfId="880" priority="1098" text="夏休">
      <formula>NOT(ISERROR(SEARCH("夏休",D55)))</formula>
    </cfRule>
  </conditionalFormatting>
  <conditionalFormatting sqref="D54:AE55">
    <cfRule type="containsText" dxfId="879" priority="1093" text="中止">
      <formula>NOT(ISERROR(SEARCH("中止",D54)))</formula>
    </cfRule>
    <cfRule type="containsText" dxfId="878" priority="1096" text="休">
      <formula>NOT(ISERROR(SEARCH("休",D54)))</formula>
    </cfRule>
  </conditionalFormatting>
  <conditionalFormatting sqref="AK54:AK55">
    <cfRule type="containsText" dxfId="877" priority="1095" text="未達成">
      <formula>NOT(ISERROR(SEARCH("未達成",AK54)))</formula>
    </cfRule>
  </conditionalFormatting>
  <conditionalFormatting sqref="AH54:AH55">
    <cfRule type="containsText" dxfId="876" priority="1094" text="休暇不足">
      <formula>NOT(ISERROR(SEARCH("休暇不足",AH54)))</formula>
    </cfRule>
  </conditionalFormatting>
  <conditionalFormatting sqref="D68:AE68">
    <cfRule type="containsText" dxfId="875" priority="1091" text="正月">
      <formula>NOT(ISERROR(SEARCH("正月",D68)))</formula>
    </cfRule>
    <cfRule type="containsText" dxfId="874" priority="1092" text="夏休">
      <formula>NOT(ISERROR(SEARCH("夏休",D68)))</formula>
    </cfRule>
  </conditionalFormatting>
  <conditionalFormatting sqref="D69:AE69">
    <cfRule type="containsText" dxfId="873" priority="1089" text="正月">
      <formula>NOT(ISERROR(SEARCH("正月",D69)))</formula>
    </cfRule>
    <cfRule type="containsText" dxfId="872" priority="1090" text="夏休">
      <formula>NOT(ISERROR(SEARCH("夏休",D69)))</formula>
    </cfRule>
  </conditionalFormatting>
  <conditionalFormatting sqref="D68:AE69">
    <cfRule type="containsText" dxfId="871" priority="1085" text="中止">
      <formula>NOT(ISERROR(SEARCH("中止",D68)))</formula>
    </cfRule>
    <cfRule type="containsText" dxfId="870" priority="1088" text="休">
      <formula>NOT(ISERROR(SEARCH("休",D68)))</formula>
    </cfRule>
  </conditionalFormatting>
  <conditionalFormatting sqref="AK68:AK69">
    <cfRule type="containsText" dxfId="869" priority="1087" text="未達成">
      <formula>NOT(ISERROR(SEARCH("未達成",AK68)))</formula>
    </cfRule>
  </conditionalFormatting>
  <conditionalFormatting sqref="AH68:AH69">
    <cfRule type="containsText" dxfId="868" priority="1086" text="休暇不足">
      <formula>NOT(ISERROR(SEARCH("休暇不足",AH68)))</formula>
    </cfRule>
  </conditionalFormatting>
  <conditionalFormatting sqref="D76:AE76">
    <cfRule type="containsText" dxfId="867" priority="1083" text="正月">
      <formula>NOT(ISERROR(SEARCH("正月",D76)))</formula>
    </cfRule>
    <cfRule type="containsText" dxfId="866" priority="1084" text="夏休">
      <formula>NOT(ISERROR(SEARCH("夏休",D76)))</formula>
    </cfRule>
  </conditionalFormatting>
  <conditionalFormatting sqref="D77:AE77">
    <cfRule type="containsText" dxfId="865" priority="1081" text="正月">
      <formula>NOT(ISERROR(SEARCH("正月",D77)))</formula>
    </cfRule>
    <cfRule type="containsText" dxfId="864" priority="1082" text="夏休">
      <formula>NOT(ISERROR(SEARCH("夏休",D77)))</formula>
    </cfRule>
  </conditionalFormatting>
  <conditionalFormatting sqref="D76:AE77">
    <cfRule type="containsText" dxfId="863" priority="1077" text="中止">
      <formula>NOT(ISERROR(SEARCH("中止",D76)))</formula>
    </cfRule>
    <cfRule type="containsText" dxfId="862" priority="1080" text="休">
      <formula>NOT(ISERROR(SEARCH("休",D76)))</formula>
    </cfRule>
  </conditionalFormatting>
  <conditionalFormatting sqref="AK76:AK77">
    <cfRule type="containsText" dxfId="861" priority="1079" text="未達成">
      <formula>NOT(ISERROR(SEARCH("未達成",AK76)))</formula>
    </cfRule>
  </conditionalFormatting>
  <conditionalFormatting sqref="AH76:AH77">
    <cfRule type="containsText" dxfId="860" priority="1078" text="休暇不足">
      <formula>NOT(ISERROR(SEARCH("休暇不足",AH76)))</formula>
    </cfRule>
  </conditionalFormatting>
  <conditionalFormatting sqref="D74:AE74">
    <cfRule type="containsText" dxfId="859" priority="1075" text="正月">
      <formula>NOT(ISERROR(SEARCH("正月",D74)))</formula>
    </cfRule>
    <cfRule type="containsText" dxfId="858" priority="1076" text="夏休">
      <formula>NOT(ISERROR(SEARCH("夏休",D74)))</formula>
    </cfRule>
  </conditionalFormatting>
  <conditionalFormatting sqref="D75:AE75">
    <cfRule type="containsText" dxfId="857" priority="1073" text="正月">
      <formula>NOT(ISERROR(SEARCH("正月",D75)))</formula>
    </cfRule>
    <cfRule type="containsText" dxfId="856" priority="1074" text="夏休">
      <formula>NOT(ISERROR(SEARCH("夏休",D75)))</formula>
    </cfRule>
  </conditionalFormatting>
  <conditionalFormatting sqref="D74:AE75">
    <cfRule type="containsText" dxfId="855" priority="1069" text="中止">
      <formula>NOT(ISERROR(SEARCH("中止",D74)))</formula>
    </cfRule>
    <cfRule type="containsText" dxfId="854" priority="1072" text="休">
      <formula>NOT(ISERROR(SEARCH("休",D74)))</formula>
    </cfRule>
  </conditionalFormatting>
  <conditionalFormatting sqref="AK74:AK75">
    <cfRule type="containsText" dxfId="853" priority="1071" text="未達成">
      <formula>NOT(ISERROR(SEARCH("未達成",AK74)))</formula>
    </cfRule>
  </conditionalFormatting>
  <conditionalFormatting sqref="AH74:AH75">
    <cfRule type="containsText" dxfId="852" priority="1070" text="休暇不足">
      <formula>NOT(ISERROR(SEARCH("休暇不足",AH74)))</formula>
    </cfRule>
  </conditionalFormatting>
  <conditionalFormatting sqref="D72:AE72">
    <cfRule type="containsText" dxfId="851" priority="1067" text="正月">
      <formula>NOT(ISERROR(SEARCH("正月",D72)))</formula>
    </cfRule>
    <cfRule type="containsText" dxfId="850" priority="1068" text="夏休">
      <formula>NOT(ISERROR(SEARCH("夏休",D72)))</formula>
    </cfRule>
  </conditionalFormatting>
  <conditionalFormatting sqref="D73:AE73">
    <cfRule type="containsText" dxfId="849" priority="1065" text="正月">
      <formula>NOT(ISERROR(SEARCH("正月",D73)))</formula>
    </cfRule>
    <cfRule type="containsText" dxfId="848" priority="1066" text="夏休">
      <formula>NOT(ISERROR(SEARCH("夏休",D73)))</formula>
    </cfRule>
  </conditionalFormatting>
  <conditionalFormatting sqref="D72:AE73">
    <cfRule type="containsText" dxfId="847" priority="1061" text="中止">
      <formula>NOT(ISERROR(SEARCH("中止",D72)))</formula>
    </cfRule>
    <cfRule type="containsText" dxfId="846" priority="1064" text="休">
      <formula>NOT(ISERROR(SEARCH("休",D72)))</formula>
    </cfRule>
  </conditionalFormatting>
  <conditionalFormatting sqref="AK72:AK73">
    <cfRule type="containsText" dxfId="845" priority="1063" text="未達成">
      <formula>NOT(ISERROR(SEARCH("未達成",AK72)))</formula>
    </cfRule>
  </conditionalFormatting>
  <conditionalFormatting sqref="AH72:AH73">
    <cfRule type="containsText" dxfId="844" priority="1062" text="休暇不足">
      <formula>NOT(ISERROR(SEARCH("休暇不足",AH72)))</formula>
    </cfRule>
  </conditionalFormatting>
  <conditionalFormatting sqref="D70:AE70">
    <cfRule type="containsText" dxfId="843" priority="1059" text="正月">
      <formula>NOT(ISERROR(SEARCH("正月",D70)))</formula>
    </cfRule>
    <cfRule type="containsText" dxfId="842" priority="1060" text="夏休">
      <formula>NOT(ISERROR(SEARCH("夏休",D70)))</formula>
    </cfRule>
  </conditionalFormatting>
  <conditionalFormatting sqref="D71:AE71">
    <cfRule type="containsText" dxfId="841" priority="1057" text="正月">
      <formula>NOT(ISERROR(SEARCH("正月",D71)))</formula>
    </cfRule>
    <cfRule type="containsText" dxfId="840" priority="1058" text="夏休">
      <formula>NOT(ISERROR(SEARCH("夏休",D71)))</formula>
    </cfRule>
  </conditionalFormatting>
  <conditionalFormatting sqref="D70:AE71">
    <cfRule type="containsText" dxfId="839" priority="1053" text="中止">
      <formula>NOT(ISERROR(SEARCH("中止",D70)))</formula>
    </cfRule>
    <cfRule type="containsText" dxfId="838" priority="1056" text="休">
      <formula>NOT(ISERROR(SEARCH("休",D70)))</formula>
    </cfRule>
  </conditionalFormatting>
  <conditionalFormatting sqref="AK70:AK71">
    <cfRule type="containsText" dxfId="837" priority="1055" text="未達成">
      <formula>NOT(ISERROR(SEARCH("未達成",AK70)))</formula>
    </cfRule>
  </conditionalFormatting>
  <conditionalFormatting sqref="AH70:AH71">
    <cfRule type="containsText" dxfId="836" priority="1054" text="休暇不足">
      <formula>NOT(ISERROR(SEARCH("休暇不足",AH70)))</formula>
    </cfRule>
  </conditionalFormatting>
  <conditionalFormatting sqref="D84:AE84">
    <cfRule type="containsText" dxfId="835" priority="1051" text="正月">
      <formula>NOT(ISERROR(SEARCH("正月",D84)))</formula>
    </cfRule>
    <cfRule type="containsText" dxfId="834" priority="1052" text="夏休">
      <formula>NOT(ISERROR(SEARCH("夏休",D84)))</formula>
    </cfRule>
  </conditionalFormatting>
  <conditionalFormatting sqref="D85:AE85">
    <cfRule type="containsText" dxfId="833" priority="1049" text="正月">
      <formula>NOT(ISERROR(SEARCH("正月",D85)))</formula>
    </cfRule>
    <cfRule type="containsText" dxfId="832" priority="1050" text="夏休">
      <formula>NOT(ISERROR(SEARCH("夏休",D85)))</formula>
    </cfRule>
  </conditionalFormatting>
  <conditionalFormatting sqref="D84:AE85">
    <cfRule type="containsText" dxfId="831" priority="1045" text="中止">
      <formula>NOT(ISERROR(SEARCH("中止",D84)))</formula>
    </cfRule>
    <cfRule type="containsText" dxfId="830" priority="1048" text="休">
      <formula>NOT(ISERROR(SEARCH("休",D84)))</formula>
    </cfRule>
  </conditionalFormatting>
  <conditionalFormatting sqref="AK84:AK85">
    <cfRule type="containsText" dxfId="829" priority="1047" text="未達成">
      <formula>NOT(ISERROR(SEARCH("未達成",AK84)))</formula>
    </cfRule>
  </conditionalFormatting>
  <conditionalFormatting sqref="AH84:AH85">
    <cfRule type="containsText" dxfId="828" priority="1046" text="休暇不足">
      <formula>NOT(ISERROR(SEARCH("休暇不足",AH84)))</formula>
    </cfRule>
  </conditionalFormatting>
  <conditionalFormatting sqref="D92:AE92">
    <cfRule type="containsText" dxfId="827" priority="1043" text="正月">
      <formula>NOT(ISERROR(SEARCH("正月",D92)))</formula>
    </cfRule>
    <cfRule type="containsText" dxfId="826" priority="1044" text="夏休">
      <formula>NOT(ISERROR(SEARCH("夏休",D92)))</formula>
    </cfRule>
  </conditionalFormatting>
  <conditionalFormatting sqref="D93:AE93">
    <cfRule type="containsText" dxfId="825" priority="1041" text="正月">
      <formula>NOT(ISERROR(SEARCH("正月",D93)))</formula>
    </cfRule>
    <cfRule type="containsText" dxfId="824" priority="1042" text="夏休">
      <formula>NOT(ISERROR(SEARCH("夏休",D93)))</formula>
    </cfRule>
  </conditionalFormatting>
  <conditionalFormatting sqref="D92:AE93">
    <cfRule type="containsText" dxfId="823" priority="1037" text="中止">
      <formula>NOT(ISERROR(SEARCH("中止",D92)))</formula>
    </cfRule>
    <cfRule type="containsText" dxfId="822" priority="1040" text="休">
      <formula>NOT(ISERROR(SEARCH("休",D92)))</formula>
    </cfRule>
  </conditionalFormatting>
  <conditionalFormatting sqref="AK92:AK93">
    <cfRule type="containsText" dxfId="821" priority="1039" text="未達成">
      <formula>NOT(ISERROR(SEARCH("未達成",AK92)))</formula>
    </cfRule>
  </conditionalFormatting>
  <conditionalFormatting sqref="AH92:AH93">
    <cfRule type="containsText" dxfId="820" priority="1038" text="休暇不足">
      <formula>NOT(ISERROR(SEARCH("休暇不足",AH92)))</formula>
    </cfRule>
  </conditionalFormatting>
  <conditionalFormatting sqref="D90:AE90">
    <cfRule type="containsText" dxfId="819" priority="1035" text="正月">
      <formula>NOT(ISERROR(SEARCH("正月",D90)))</formula>
    </cfRule>
    <cfRule type="containsText" dxfId="818" priority="1036" text="夏休">
      <formula>NOT(ISERROR(SEARCH("夏休",D90)))</formula>
    </cfRule>
  </conditionalFormatting>
  <conditionalFormatting sqref="D91:AE91">
    <cfRule type="containsText" dxfId="817" priority="1033" text="正月">
      <formula>NOT(ISERROR(SEARCH("正月",D91)))</formula>
    </cfRule>
    <cfRule type="containsText" dxfId="816" priority="1034" text="夏休">
      <formula>NOT(ISERROR(SEARCH("夏休",D91)))</formula>
    </cfRule>
  </conditionalFormatting>
  <conditionalFormatting sqref="D90:AE91">
    <cfRule type="containsText" dxfId="815" priority="1029" text="中止">
      <formula>NOT(ISERROR(SEARCH("中止",D90)))</formula>
    </cfRule>
    <cfRule type="containsText" dxfId="814" priority="1032" text="休">
      <formula>NOT(ISERROR(SEARCH("休",D90)))</formula>
    </cfRule>
  </conditionalFormatting>
  <conditionalFormatting sqref="AK90:AK91">
    <cfRule type="containsText" dxfId="813" priority="1031" text="未達成">
      <formula>NOT(ISERROR(SEARCH("未達成",AK90)))</formula>
    </cfRule>
  </conditionalFormatting>
  <conditionalFormatting sqref="AH90:AH91">
    <cfRule type="containsText" dxfId="812" priority="1030" text="休暇不足">
      <formula>NOT(ISERROR(SEARCH("休暇不足",AH90)))</formula>
    </cfRule>
  </conditionalFormatting>
  <conditionalFormatting sqref="D88:AE88">
    <cfRule type="containsText" dxfId="811" priority="1027" text="正月">
      <formula>NOT(ISERROR(SEARCH("正月",D88)))</formula>
    </cfRule>
    <cfRule type="containsText" dxfId="810" priority="1028" text="夏休">
      <formula>NOT(ISERROR(SEARCH("夏休",D88)))</formula>
    </cfRule>
  </conditionalFormatting>
  <conditionalFormatting sqref="D89:AE89">
    <cfRule type="containsText" dxfId="809" priority="1025" text="正月">
      <formula>NOT(ISERROR(SEARCH("正月",D89)))</formula>
    </cfRule>
    <cfRule type="containsText" dxfId="808" priority="1026" text="夏休">
      <formula>NOT(ISERROR(SEARCH("夏休",D89)))</formula>
    </cfRule>
  </conditionalFormatting>
  <conditionalFormatting sqref="D88:AE89">
    <cfRule type="containsText" dxfId="807" priority="1021" text="中止">
      <formula>NOT(ISERROR(SEARCH("中止",D88)))</formula>
    </cfRule>
    <cfRule type="containsText" dxfId="806" priority="1024" text="休">
      <formula>NOT(ISERROR(SEARCH("休",D88)))</formula>
    </cfRule>
  </conditionalFormatting>
  <conditionalFormatting sqref="AK88:AK89">
    <cfRule type="containsText" dxfId="805" priority="1023" text="未達成">
      <formula>NOT(ISERROR(SEARCH("未達成",AK88)))</formula>
    </cfRule>
  </conditionalFormatting>
  <conditionalFormatting sqref="AH88:AH89">
    <cfRule type="containsText" dxfId="804" priority="1022" text="休暇不足">
      <formula>NOT(ISERROR(SEARCH("休暇不足",AH88)))</formula>
    </cfRule>
  </conditionalFormatting>
  <conditionalFormatting sqref="D86:AE86">
    <cfRule type="containsText" dxfId="803" priority="1019" text="正月">
      <formula>NOT(ISERROR(SEARCH("正月",D86)))</formula>
    </cfRule>
    <cfRule type="containsText" dxfId="802" priority="1020" text="夏休">
      <formula>NOT(ISERROR(SEARCH("夏休",D86)))</formula>
    </cfRule>
  </conditionalFormatting>
  <conditionalFormatting sqref="D87:AE87">
    <cfRule type="containsText" dxfId="801" priority="1017" text="正月">
      <formula>NOT(ISERROR(SEARCH("正月",D87)))</formula>
    </cfRule>
    <cfRule type="containsText" dxfId="800" priority="1018" text="夏休">
      <formula>NOT(ISERROR(SEARCH("夏休",D87)))</formula>
    </cfRule>
  </conditionalFormatting>
  <conditionalFormatting sqref="D86:AE87">
    <cfRule type="containsText" dxfId="799" priority="1013" text="中止">
      <formula>NOT(ISERROR(SEARCH("中止",D86)))</formula>
    </cfRule>
    <cfRule type="containsText" dxfId="798" priority="1016" text="休">
      <formula>NOT(ISERROR(SEARCH("休",D86)))</formula>
    </cfRule>
  </conditionalFormatting>
  <conditionalFormatting sqref="AK86:AK87">
    <cfRule type="containsText" dxfId="797" priority="1015" text="未達成">
      <formula>NOT(ISERROR(SEARCH("未達成",AK86)))</formula>
    </cfRule>
  </conditionalFormatting>
  <conditionalFormatting sqref="AH86:AH87">
    <cfRule type="containsText" dxfId="796" priority="1014" text="休暇不足">
      <formula>NOT(ISERROR(SEARCH("休暇不足",AH86)))</formula>
    </cfRule>
  </conditionalFormatting>
  <conditionalFormatting sqref="D100:AE100">
    <cfRule type="containsText" dxfId="795" priority="1011" text="正月">
      <formula>NOT(ISERROR(SEARCH("正月",D100)))</formula>
    </cfRule>
    <cfRule type="containsText" dxfId="794" priority="1012" text="夏休">
      <formula>NOT(ISERROR(SEARCH("夏休",D100)))</formula>
    </cfRule>
  </conditionalFormatting>
  <conditionalFormatting sqref="D101:AE101">
    <cfRule type="containsText" dxfId="793" priority="1009" text="正月">
      <formula>NOT(ISERROR(SEARCH("正月",D101)))</formula>
    </cfRule>
    <cfRule type="containsText" dxfId="792" priority="1010" text="夏休">
      <formula>NOT(ISERROR(SEARCH("夏休",D101)))</formula>
    </cfRule>
  </conditionalFormatting>
  <conditionalFormatting sqref="D100:AE101">
    <cfRule type="containsText" dxfId="791" priority="1005" text="中止">
      <formula>NOT(ISERROR(SEARCH("中止",D100)))</formula>
    </cfRule>
    <cfRule type="containsText" dxfId="790" priority="1008" text="休">
      <formula>NOT(ISERROR(SEARCH("休",D100)))</formula>
    </cfRule>
  </conditionalFormatting>
  <conditionalFormatting sqref="AK100:AK101">
    <cfRule type="containsText" dxfId="789" priority="1007" text="未達成">
      <formula>NOT(ISERROR(SEARCH("未達成",AK100)))</formula>
    </cfRule>
  </conditionalFormatting>
  <conditionalFormatting sqref="AH100:AH101">
    <cfRule type="containsText" dxfId="788" priority="1006" text="休暇不足">
      <formula>NOT(ISERROR(SEARCH("休暇不足",AH100)))</formula>
    </cfRule>
  </conditionalFormatting>
  <conditionalFormatting sqref="D108:AE108">
    <cfRule type="containsText" dxfId="787" priority="1003" text="正月">
      <formula>NOT(ISERROR(SEARCH("正月",D108)))</formula>
    </cfRule>
    <cfRule type="containsText" dxfId="786" priority="1004" text="夏休">
      <formula>NOT(ISERROR(SEARCH("夏休",D108)))</formula>
    </cfRule>
  </conditionalFormatting>
  <conditionalFormatting sqref="D109:AE109">
    <cfRule type="containsText" dxfId="785" priority="1001" text="正月">
      <formula>NOT(ISERROR(SEARCH("正月",D109)))</formula>
    </cfRule>
    <cfRule type="containsText" dxfId="784" priority="1002" text="夏休">
      <formula>NOT(ISERROR(SEARCH("夏休",D109)))</formula>
    </cfRule>
  </conditionalFormatting>
  <conditionalFormatting sqref="D108:AE109">
    <cfRule type="containsText" dxfId="783" priority="997" text="中止">
      <formula>NOT(ISERROR(SEARCH("中止",D108)))</formula>
    </cfRule>
    <cfRule type="containsText" dxfId="782" priority="1000" text="休">
      <formula>NOT(ISERROR(SEARCH("休",D108)))</formula>
    </cfRule>
  </conditionalFormatting>
  <conditionalFormatting sqref="AK108:AK109">
    <cfRule type="containsText" dxfId="781" priority="999" text="未達成">
      <formula>NOT(ISERROR(SEARCH("未達成",AK108)))</formula>
    </cfRule>
  </conditionalFormatting>
  <conditionalFormatting sqref="AH108:AH109">
    <cfRule type="containsText" dxfId="780" priority="998" text="休暇不足">
      <formula>NOT(ISERROR(SEARCH("休暇不足",AH108)))</formula>
    </cfRule>
  </conditionalFormatting>
  <conditionalFormatting sqref="D106:AE106">
    <cfRule type="containsText" dxfId="779" priority="995" text="正月">
      <formula>NOT(ISERROR(SEARCH("正月",D106)))</formula>
    </cfRule>
    <cfRule type="containsText" dxfId="778" priority="996" text="夏休">
      <formula>NOT(ISERROR(SEARCH("夏休",D106)))</formula>
    </cfRule>
  </conditionalFormatting>
  <conditionalFormatting sqref="D107:AE107">
    <cfRule type="containsText" dxfId="777" priority="993" text="正月">
      <formula>NOT(ISERROR(SEARCH("正月",D107)))</formula>
    </cfRule>
    <cfRule type="containsText" dxfId="776" priority="994" text="夏休">
      <formula>NOT(ISERROR(SEARCH("夏休",D107)))</formula>
    </cfRule>
  </conditionalFormatting>
  <conditionalFormatting sqref="D106:AE107">
    <cfRule type="containsText" dxfId="775" priority="989" text="中止">
      <formula>NOT(ISERROR(SEARCH("中止",D106)))</formula>
    </cfRule>
    <cfRule type="containsText" dxfId="774" priority="992" text="休">
      <formula>NOT(ISERROR(SEARCH("休",D106)))</formula>
    </cfRule>
  </conditionalFormatting>
  <conditionalFormatting sqref="AK106:AK107">
    <cfRule type="containsText" dxfId="773" priority="991" text="未達成">
      <formula>NOT(ISERROR(SEARCH("未達成",AK106)))</formula>
    </cfRule>
  </conditionalFormatting>
  <conditionalFormatting sqref="AH106:AH107">
    <cfRule type="containsText" dxfId="772" priority="990" text="休暇不足">
      <formula>NOT(ISERROR(SEARCH("休暇不足",AH106)))</formula>
    </cfRule>
  </conditionalFormatting>
  <conditionalFormatting sqref="D104:AE104">
    <cfRule type="containsText" dxfId="771" priority="987" text="正月">
      <formula>NOT(ISERROR(SEARCH("正月",D104)))</formula>
    </cfRule>
    <cfRule type="containsText" dxfId="770" priority="988" text="夏休">
      <formula>NOT(ISERROR(SEARCH("夏休",D104)))</formula>
    </cfRule>
  </conditionalFormatting>
  <conditionalFormatting sqref="D105:AE105">
    <cfRule type="containsText" dxfId="769" priority="985" text="正月">
      <formula>NOT(ISERROR(SEARCH("正月",D105)))</formula>
    </cfRule>
    <cfRule type="containsText" dxfId="768" priority="986" text="夏休">
      <formula>NOT(ISERROR(SEARCH("夏休",D105)))</formula>
    </cfRule>
  </conditionalFormatting>
  <conditionalFormatting sqref="D104:AE105">
    <cfRule type="containsText" dxfId="767" priority="981" text="中止">
      <formula>NOT(ISERROR(SEARCH("中止",D104)))</formula>
    </cfRule>
    <cfRule type="containsText" dxfId="766" priority="984" text="休">
      <formula>NOT(ISERROR(SEARCH("休",D104)))</formula>
    </cfRule>
  </conditionalFormatting>
  <conditionalFormatting sqref="AK104:AK105">
    <cfRule type="containsText" dxfId="765" priority="983" text="未達成">
      <formula>NOT(ISERROR(SEARCH("未達成",AK104)))</formula>
    </cfRule>
  </conditionalFormatting>
  <conditionalFormatting sqref="AH104:AH105">
    <cfRule type="containsText" dxfId="764" priority="982" text="休暇不足">
      <formula>NOT(ISERROR(SEARCH("休暇不足",AH104)))</formula>
    </cfRule>
  </conditionalFormatting>
  <conditionalFormatting sqref="D102:AE102">
    <cfRule type="containsText" dxfId="763" priority="979" text="正月">
      <formula>NOT(ISERROR(SEARCH("正月",D102)))</formula>
    </cfRule>
    <cfRule type="containsText" dxfId="762" priority="980" text="夏休">
      <formula>NOT(ISERROR(SEARCH("夏休",D102)))</formula>
    </cfRule>
  </conditionalFormatting>
  <conditionalFormatting sqref="D103:AE103">
    <cfRule type="containsText" dxfId="761" priority="977" text="正月">
      <formula>NOT(ISERROR(SEARCH("正月",D103)))</formula>
    </cfRule>
    <cfRule type="containsText" dxfId="760" priority="978" text="夏休">
      <formula>NOT(ISERROR(SEARCH("夏休",D103)))</formula>
    </cfRule>
  </conditionalFormatting>
  <conditionalFormatting sqref="D102:AE103">
    <cfRule type="containsText" dxfId="759" priority="973" text="中止">
      <formula>NOT(ISERROR(SEARCH("中止",D102)))</formula>
    </cfRule>
    <cfRule type="containsText" dxfId="758" priority="976" text="休">
      <formula>NOT(ISERROR(SEARCH("休",D102)))</formula>
    </cfRule>
  </conditionalFormatting>
  <conditionalFormatting sqref="AK102:AK103">
    <cfRule type="containsText" dxfId="757" priority="975" text="未達成">
      <formula>NOT(ISERROR(SEARCH("未達成",AK102)))</formula>
    </cfRule>
  </conditionalFormatting>
  <conditionalFormatting sqref="AH102:AH103">
    <cfRule type="containsText" dxfId="756" priority="974" text="休暇不足">
      <formula>NOT(ISERROR(SEARCH("休暇不足",AH102)))</formula>
    </cfRule>
  </conditionalFormatting>
  <conditionalFormatting sqref="D116:AE116">
    <cfRule type="containsText" dxfId="755" priority="971" text="正月">
      <formula>NOT(ISERROR(SEARCH("正月",D116)))</formula>
    </cfRule>
    <cfRule type="containsText" dxfId="754" priority="972" text="夏休">
      <formula>NOT(ISERROR(SEARCH("夏休",D116)))</formula>
    </cfRule>
  </conditionalFormatting>
  <conditionalFormatting sqref="D117:AE117">
    <cfRule type="containsText" dxfId="753" priority="969" text="正月">
      <formula>NOT(ISERROR(SEARCH("正月",D117)))</formula>
    </cfRule>
    <cfRule type="containsText" dxfId="752" priority="970" text="夏休">
      <formula>NOT(ISERROR(SEARCH("夏休",D117)))</formula>
    </cfRule>
  </conditionalFormatting>
  <conditionalFormatting sqref="D116:AE117">
    <cfRule type="containsText" dxfId="751" priority="965" text="中止">
      <formula>NOT(ISERROR(SEARCH("中止",D116)))</formula>
    </cfRule>
    <cfRule type="containsText" dxfId="750" priority="968" text="休">
      <formula>NOT(ISERROR(SEARCH("休",D116)))</formula>
    </cfRule>
  </conditionalFormatting>
  <conditionalFormatting sqref="AK116:AK117">
    <cfRule type="containsText" dxfId="749" priority="967" text="未達成">
      <formula>NOT(ISERROR(SEARCH("未達成",AK116)))</formula>
    </cfRule>
  </conditionalFormatting>
  <conditionalFormatting sqref="AH116:AH117">
    <cfRule type="containsText" dxfId="748" priority="966" text="休暇不足">
      <formula>NOT(ISERROR(SEARCH("休暇不足",AH116)))</formula>
    </cfRule>
  </conditionalFormatting>
  <conditionalFormatting sqref="D124:AE124">
    <cfRule type="containsText" dxfId="747" priority="963" text="正月">
      <formula>NOT(ISERROR(SEARCH("正月",D124)))</formula>
    </cfRule>
    <cfRule type="containsText" dxfId="746" priority="964" text="夏休">
      <formula>NOT(ISERROR(SEARCH("夏休",D124)))</formula>
    </cfRule>
  </conditionalFormatting>
  <conditionalFormatting sqref="D125:AE125">
    <cfRule type="containsText" dxfId="745" priority="961" text="正月">
      <formula>NOT(ISERROR(SEARCH("正月",D125)))</formula>
    </cfRule>
    <cfRule type="containsText" dxfId="744" priority="962" text="夏休">
      <formula>NOT(ISERROR(SEARCH("夏休",D125)))</formula>
    </cfRule>
  </conditionalFormatting>
  <conditionalFormatting sqref="D124:AE125">
    <cfRule type="containsText" dxfId="743" priority="957" text="中止">
      <formula>NOT(ISERROR(SEARCH("中止",D124)))</formula>
    </cfRule>
    <cfRule type="containsText" dxfId="742" priority="960" text="休">
      <formula>NOT(ISERROR(SEARCH("休",D124)))</formula>
    </cfRule>
  </conditionalFormatting>
  <conditionalFormatting sqref="AK124:AK125">
    <cfRule type="containsText" dxfId="741" priority="959" text="未達成">
      <formula>NOT(ISERROR(SEARCH("未達成",AK124)))</formula>
    </cfRule>
  </conditionalFormatting>
  <conditionalFormatting sqref="AH124:AH125">
    <cfRule type="containsText" dxfId="740" priority="958" text="休暇不足">
      <formula>NOT(ISERROR(SEARCH("休暇不足",AH124)))</formula>
    </cfRule>
  </conditionalFormatting>
  <conditionalFormatting sqref="D122:AE122">
    <cfRule type="containsText" dxfId="739" priority="955" text="正月">
      <formula>NOT(ISERROR(SEARCH("正月",D122)))</formula>
    </cfRule>
    <cfRule type="containsText" dxfId="738" priority="956" text="夏休">
      <formula>NOT(ISERROR(SEARCH("夏休",D122)))</formula>
    </cfRule>
  </conditionalFormatting>
  <conditionalFormatting sqref="D123:AE123">
    <cfRule type="containsText" dxfId="737" priority="953" text="正月">
      <formula>NOT(ISERROR(SEARCH("正月",D123)))</formula>
    </cfRule>
    <cfRule type="containsText" dxfId="736" priority="954" text="夏休">
      <formula>NOT(ISERROR(SEARCH("夏休",D123)))</formula>
    </cfRule>
  </conditionalFormatting>
  <conditionalFormatting sqref="D122:AE123">
    <cfRule type="containsText" dxfId="735" priority="949" text="中止">
      <formula>NOT(ISERROR(SEARCH("中止",D122)))</formula>
    </cfRule>
    <cfRule type="containsText" dxfId="734" priority="952" text="休">
      <formula>NOT(ISERROR(SEARCH("休",D122)))</formula>
    </cfRule>
  </conditionalFormatting>
  <conditionalFormatting sqref="AK122:AK123">
    <cfRule type="containsText" dxfId="733" priority="951" text="未達成">
      <formula>NOT(ISERROR(SEARCH("未達成",AK122)))</formula>
    </cfRule>
  </conditionalFormatting>
  <conditionalFormatting sqref="AH122:AH123">
    <cfRule type="containsText" dxfId="732" priority="950" text="休暇不足">
      <formula>NOT(ISERROR(SEARCH("休暇不足",AH122)))</formula>
    </cfRule>
  </conditionalFormatting>
  <conditionalFormatting sqref="D120:AE120">
    <cfRule type="containsText" dxfId="731" priority="947" text="正月">
      <formula>NOT(ISERROR(SEARCH("正月",D120)))</formula>
    </cfRule>
    <cfRule type="containsText" dxfId="730" priority="948" text="夏休">
      <formula>NOT(ISERROR(SEARCH("夏休",D120)))</formula>
    </cfRule>
  </conditionalFormatting>
  <conditionalFormatting sqref="D121:AE121">
    <cfRule type="containsText" dxfId="729" priority="945" text="正月">
      <formula>NOT(ISERROR(SEARCH("正月",D121)))</formula>
    </cfRule>
    <cfRule type="containsText" dxfId="728" priority="946" text="夏休">
      <formula>NOT(ISERROR(SEARCH("夏休",D121)))</formula>
    </cfRule>
  </conditionalFormatting>
  <conditionalFormatting sqref="D120:AE121">
    <cfRule type="containsText" dxfId="727" priority="941" text="中止">
      <formula>NOT(ISERROR(SEARCH("中止",D120)))</formula>
    </cfRule>
    <cfRule type="containsText" dxfId="726" priority="944" text="休">
      <formula>NOT(ISERROR(SEARCH("休",D120)))</formula>
    </cfRule>
  </conditionalFormatting>
  <conditionalFormatting sqref="AK120:AK121">
    <cfRule type="containsText" dxfId="725" priority="943" text="未達成">
      <formula>NOT(ISERROR(SEARCH("未達成",AK120)))</formula>
    </cfRule>
  </conditionalFormatting>
  <conditionalFormatting sqref="AH120:AH121">
    <cfRule type="containsText" dxfId="724" priority="942" text="休暇不足">
      <formula>NOT(ISERROR(SEARCH("休暇不足",AH120)))</formula>
    </cfRule>
  </conditionalFormatting>
  <conditionalFormatting sqref="D118:AE118">
    <cfRule type="containsText" dxfId="723" priority="939" text="正月">
      <formula>NOT(ISERROR(SEARCH("正月",D118)))</formula>
    </cfRule>
    <cfRule type="containsText" dxfId="722" priority="940" text="夏休">
      <formula>NOT(ISERROR(SEARCH("夏休",D118)))</formula>
    </cfRule>
  </conditionalFormatting>
  <conditionalFormatting sqref="D119:AE119">
    <cfRule type="containsText" dxfId="721" priority="937" text="正月">
      <formula>NOT(ISERROR(SEARCH("正月",D119)))</formula>
    </cfRule>
    <cfRule type="containsText" dxfId="720" priority="938" text="夏休">
      <formula>NOT(ISERROR(SEARCH("夏休",D119)))</formula>
    </cfRule>
  </conditionalFormatting>
  <conditionalFormatting sqref="D118:AE119">
    <cfRule type="containsText" dxfId="719" priority="933" text="中止">
      <formula>NOT(ISERROR(SEARCH("中止",D118)))</formula>
    </cfRule>
    <cfRule type="containsText" dxfId="718" priority="936" text="休">
      <formula>NOT(ISERROR(SEARCH("休",D118)))</formula>
    </cfRule>
  </conditionalFormatting>
  <conditionalFormatting sqref="AK118:AK119">
    <cfRule type="containsText" dxfId="717" priority="935" text="未達成">
      <formula>NOT(ISERROR(SEARCH("未達成",AK118)))</formula>
    </cfRule>
  </conditionalFormatting>
  <conditionalFormatting sqref="AH118:AH119">
    <cfRule type="containsText" dxfId="716" priority="934" text="休暇不足">
      <formula>NOT(ISERROR(SEARCH("休暇不足",AH118)))</formula>
    </cfRule>
  </conditionalFormatting>
  <conditionalFormatting sqref="D132:AE132">
    <cfRule type="containsText" dxfId="715" priority="931" text="正月">
      <formula>NOT(ISERROR(SEARCH("正月",D132)))</formula>
    </cfRule>
    <cfRule type="containsText" dxfId="714" priority="932" text="夏休">
      <formula>NOT(ISERROR(SEARCH("夏休",D132)))</formula>
    </cfRule>
  </conditionalFormatting>
  <conditionalFormatting sqref="D133:AE133">
    <cfRule type="containsText" dxfId="713" priority="929" text="正月">
      <formula>NOT(ISERROR(SEARCH("正月",D133)))</formula>
    </cfRule>
    <cfRule type="containsText" dxfId="712" priority="930" text="夏休">
      <formula>NOT(ISERROR(SEARCH("夏休",D133)))</formula>
    </cfRule>
  </conditionalFormatting>
  <conditionalFormatting sqref="D132:AE133">
    <cfRule type="containsText" dxfId="711" priority="925" text="中止">
      <formula>NOT(ISERROR(SEARCH("中止",D132)))</formula>
    </cfRule>
    <cfRule type="containsText" dxfId="710" priority="928" text="休">
      <formula>NOT(ISERROR(SEARCH("休",D132)))</formula>
    </cfRule>
  </conditionalFormatting>
  <conditionalFormatting sqref="AK132:AK133">
    <cfRule type="containsText" dxfId="709" priority="927" text="未達成">
      <formula>NOT(ISERROR(SEARCH("未達成",AK132)))</formula>
    </cfRule>
  </conditionalFormatting>
  <conditionalFormatting sqref="AH132:AH133">
    <cfRule type="containsText" dxfId="708" priority="926" text="休暇不足">
      <formula>NOT(ISERROR(SEARCH("休暇不足",AH132)))</formula>
    </cfRule>
  </conditionalFormatting>
  <conditionalFormatting sqref="D140:AE140">
    <cfRule type="containsText" dxfId="707" priority="923" text="正月">
      <formula>NOT(ISERROR(SEARCH("正月",D140)))</formula>
    </cfRule>
    <cfRule type="containsText" dxfId="706" priority="924" text="夏休">
      <formula>NOT(ISERROR(SEARCH("夏休",D140)))</formula>
    </cfRule>
  </conditionalFormatting>
  <conditionalFormatting sqref="D141:AE141">
    <cfRule type="containsText" dxfId="705" priority="921" text="正月">
      <formula>NOT(ISERROR(SEARCH("正月",D141)))</formula>
    </cfRule>
    <cfRule type="containsText" dxfId="704" priority="922" text="夏休">
      <formula>NOT(ISERROR(SEARCH("夏休",D141)))</formula>
    </cfRule>
  </conditionalFormatting>
  <conditionalFormatting sqref="D140:AE141">
    <cfRule type="containsText" dxfId="703" priority="917" text="中止">
      <formula>NOT(ISERROR(SEARCH("中止",D140)))</formula>
    </cfRule>
    <cfRule type="containsText" dxfId="702" priority="920" text="休">
      <formula>NOT(ISERROR(SEARCH("休",D140)))</formula>
    </cfRule>
  </conditionalFormatting>
  <conditionalFormatting sqref="AK140:AK141">
    <cfRule type="containsText" dxfId="701" priority="919" text="未達成">
      <formula>NOT(ISERROR(SEARCH("未達成",AK140)))</formula>
    </cfRule>
  </conditionalFormatting>
  <conditionalFormatting sqref="AH140:AH141">
    <cfRule type="containsText" dxfId="700" priority="918" text="休暇不足">
      <formula>NOT(ISERROR(SEARCH("休暇不足",AH140)))</formula>
    </cfRule>
  </conditionalFormatting>
  <conditionalFormatting sqref="D138:AE138">
    <cfRule type="containsText" dxfId="699" priority="915" text="正月">
      <formula>NOT(ISERROR(SEARCH("正月",D138)))</formula>
    </cfRule>
    <cfRule type="containsText" dxfId="698" priority="916" text="夏休">
      <formula>NOT(ISERROR(SEARCH("夏休",D138)))</formula>
    </cfRule>
  </conditionalFormatting>
  <conditionalFormatting sqref="D139:AE139">
    <cfRule type="containsText" dxfId="697" priority="913" text="正月">
      <formula>NOT(ISERROR(SEARCH("正月",D139)))</formula>
    </cfRule>
    <cfRule type="containsText" dxfId="696" priority="914" text="夏休">
      <formula>NOT(ISERROR(SEARCH("夏休",D139)))</formula>
    </cfRule>
  </conditionalFormatting>
  <conditionalFormatting sqref="D138:AE139">
    <cfRule type="containsText" dxfId="695" priority="909" text="中止">
      <formula>NOT(ISERROR(SEARCH("中止",D138)))</formula>
    </cfRule>
    <cfRule type="containsText" dxfId="694" priority="912" text="休">
      <formula>NOT(ISERROR(SEARCH("休",D138)))</formula>
    </cfRule>
  </conditionalFormatting>
  <conditionalFormatting sqref="AK138:AK139">
    <cfRule type="containsText" dxfId="693" priority="911" text="未達成">
      <formula>NOT(ISERROR(SEARCH("未達成",AK138)))</formula>
    </cfRule>
  </conditionalFormatting>
  <conditionalFormatting sqref="AH138:AH139">
    <cfRule type="containsText" dxfId="692" priority="910" text="休暇不足">
      <formula>NOT(ISERROR(SEARCH("休暇不足",AH138)))</formula>
    </cfRule>
  </conditionalFormatting>
  <conditionalFormatting sqref="D136:AE136">
    <cfRule type="containsText" dxfId="691" priority="907" text="正月">
      <formula>NOT(ISERROR(SEARCH("正月",D136)))</formula>
    </cfRule>
    <cfRule type="containsText" dxfId="690" priority="908" text="夏休">
      <formula>NOT(ISERROR(SEARCH("夏休",D136)))</formula>
    </cfRule>
  </conditionalFormatting>
  <conditionalFormatting sqref="D137:AE137">
    <cfRule type="containsText" dxfId="689" priority="905" text="正月">
      <formula>NOT(ISERROR(SEARCH("正月",D137)))</formula>
    </cfRule>
    <cfRule type="containsText" dxfId="688" priority="906" text="夏休">
      <formula>NOT(ISERROR(SEARCH("夏休",D137)))</formula>
    </cfRule>
  </conditionalFormatting>
  <conditionalFormatting sqref="D136:AE137">
    <cfRule type="containsText" dxfId="687" priority="901" text="中止">
      <formula>NOT(ISERROR(SEARCH("中止",D136)))</formula>
    </cfRule>
    <cfRule type="containsText" dxfId="686" priority="904" text="休">
      <formula>NOT(ISERROR(SEARCH("休",D136)))</formula>
    </cfRule>
  </conditionalFormatting>
  <conditionalFormatting sqref="AK136:AK137">
    <cfRule type="containsText" dxfId="685" priority="903" text="未達成">
      <formula>NOT(ISERROR(SEARCH("未達成",AK136)))</formula>
    </cfRule>
  </conditionalFormatting>
  <conditionalFormatting sqref="AH136:AH137">
    <cfRule type="containsText" dxfId="684" priority="902" text="休暇不足">
      <formula>NOT(ISERROR(SEARCH("休暇不足",AH136)))</formula>
    </cfRule>
  </conditionalFormatting>
  <conditionalFormatting sqref="D134:AE134">
    <cfRule type="containsText" dxfId="683" priority="899" text="正月">
      <formula>NOT(ISERROR(SEARCH("正月",D134)))</formula>
    </cfRule>
    <cfRule type="containsText" dxfId="682" priority="900" text="夏休">
      <formula>NOT(ISERROR(SEARCH("夏休",D134)))</formula>
    </cfRule>
  </conditionalFormatting>
  <conditionalFormatting sqref="D135:AE135">
    <cfRule type="containsText" dxfId="681" priority="897" text="正月">
      <formula>NOT(ISERROR(SEARCH("正月",D135)))</formula>
    </cfRule>
    <cfRule type="containsText" dxfId="680" priority="898" text="夏休">
      <formula>NOT(ISERROR(SEARCH("夏休",D135)))</formula>
    </cfRule>
  </conditionalFormatting>
  <conditionalFormatting sqref="D134:AE135">
    <cfRule type="containsText" dxfId="679" priority="893" text="中止">
      <formula>NOT(ISERROR(SEARCH("中止",D134)))</formula>
    </cfRule>
    <cfRule type="containsText" dxfId="678" priority="896" text="休">
      <formula>NOT(ISERROR(SEARCH("休",D134)))</formula>
    </cfRule>
  </conditionalFormatting>
  <conditionalFormatting sqref="AK134:AK135">
    <cfRule type="containsText" dxfId="677" priority="895" text="未達成">
      <formula>NOT(ISERROR(SEARCH("未達成",AK134)))</formula>
    </cfRule>
  </conditionalFormatting>
  <conditionalFormatting sqref="AH134:AH135">
    <cfRule type="containsText" dxfId="676" priority="894" text="休暇不足">
      <formula>NOT(ISERROR(SEARCH("休暇不足",AH134)))</formula>
    </cfRule>
  </conditionalFormatting>
  <conditionalFormatting sqref="D148:AE148">
    <cfRule type="containsText" dxfId="675" priority="891" text="正月">
      <formula>NOT(ISERROR(SEARCH("正月",D148)))</formula>
    </cfRule>
    <cfRule type="containsText" dxfId="674" priority="892" text="夏休">
      <formula>NOT(ISERROR(SEARCH("夏休",D148)))</formula>
    </cfRule>
  </conditionalFormatting>
  <conditionalFormatting sqref="D149:AE149">
    <cfRule type="containsText" dxfId="673" priority="889" text="正月">
      <formula>NOT(ISERROR(SEARCH("正月",D149)))</formula>
    </cfRule>
    <cfRule type="containsText" dxfId="672" priority="890" text="夏休">
      <formula>NOT(ISERROR(SEARCH("夏休",D149)))</formula>
    </cfRule>
  </conditionalFormatting>
  <conditionalFormatting sqref="D148:AE149">
    <cfRule type="containsText" dxfId="671" priority="885" text="中止">
      <formula>NOT(ISERROR(SEARCH("中止",D148)))</formula>
    </cfRule>
    <cfRule type="containsText" dxfId="670" priority="888" text="休">
      <formula>NOT(ISERROR(SEARCH("休",D148)))</formula>
    </cfRule>
  </conditionalFormatting>
  <conditionalFormatting sqref="AK148:AK149">
    <cfRule type="containsText" dxfId="669" priority="887" text="未達成">
      <formula>NOT(ISERROR(SEARCH("未達成",AK148)))</formula>
    </cfRule>
  </conditionalFormatting>
  <conditionalFormatting sqref="AH148:AH149">
    <cfRule type="containsText" dxfId="668" priority="886" text="休暇不足">
      <formula>NOT(ISERROR(SEARCH("休暇不足",AH148)))</formula>
    </cfRule>
  </conditionalFormatting>
  <conditionalFormatting sqref="D156:AE156">
    <cfRule type="containsText" dxfId="667" priority="883" text="正月">
      <formula>NOT(ISERROR(SEARCH("正月",D156)))</formula>
    </cfRule>
    <cfRule type="containsText" dxfId="666" priority="884" text="夏休">
      <formula>NOT(ISERROR(SEARCH("夏休",D156)))</formula>
    </cfRule>
  </conditionalFormatting>
  <conditionalFormatting sqref="D157:AE157">
    <cfRule type="containsText" dxfId="665" priority="881" text="正月">
      <formula>NOT(ISERROR(SEARCH("正月",D157)))</formula>
    </cfRule>
    <cfRule type="containsText" dxfId="664" priority="882" text="夏休">
      <formula>NOT(ISERROR(SEARCH("夏休",D157)))</formula>
    </cfRule>
  </conditionalFormatting>
  <conditionalFormatting sqref="D156:AE157">
    <cfRule type="containsText" dxfId="663" priority="877" text="中止">
      <formula>NOT(ISERROR(SEARCH("中止",D156)))</formula>
    </cfRule>
    <cfRule type="containsText" dxfId="662" priority="880" text="休">
      <formula>NOT(ISERROR(SEARCH("休",D156)))</formula>
    </cfRule>
  </conditionalFormatting>
  <conditionalFormatting sqref="AK156:AK157">
    <cfRule type="containsText" dxfId="661" priority="879" text="未達成">
      <formula>NOT(ISERROR(SEARCH("未達成",AK156)))</formula>
    </cfRule>
  </conditionalFormatting>
  <conditionalFormatting sqref="AH156:AH157">
    <cfRule type="containsText" dxfId="660" priority="878" text="休暇不足">
      <formula>NOT(ISERROR(SEARCH("休暇不足",AH156)))</formula>
    </cfRule>
  </conditionalFormatting>
  <conditionalFormatting sqref="D154:AE154">
    <cfRule type="containsText" dxfId="659" priority="875" text="正月">
      <formula>NOT(ISERROR(SEARCH("正月",D154)))</formula>
    </cfRule>
    <cfRule type="containsText" dxfId="658" priority="876" text="夏休">
      <formula>NOT(ISERROR(SEARCH("夏休",D154)))</formula>
    </cfRule>
  </conditionalFormatting>
  <conditionalFormatting sqref="D155:AE155">
    <cfRule type="containsText" dxfId="657" priority="873" text="正月">
      <formula>NOT(ISERROR(SEARCH("正月",D155)))</formula>
    </cfRule>
    <cfRule type="containsText" dxfId="656" priority="874" text="夏休">
      <formula>NOT(ISERROR(SEARCH("夏休",D155)))</formula>
    </cfRule>
  </conditionalFormatting>
  <conditionalFormatting sqref="D154:AE155">
    <cfRule type="containsText" dxfId="655" priority="869" text="中止">
      <formula>NOT(ISERROR(SEARCH("中止",D154)))</formula>
    </cfRule>
    <cfRule type="containsText" dxfId="654" priority="872" text="休">
      <formula>NOT(ISERROR(SEARCH("休",D154)))</formula>
    </cfRule>
  </conditionalFormatting>
  <conditionalFormatting sqref="AK154:AK155">
    <cfRule type="containsText" dxfId="653" priority="871" text="未達成">
      <formula>NOT(ISERROR(SEARCH("未達成",AK154)))</formula>
    </cfRule>
  </conditionalFormatting>
  <conditionalFormatting sqref="AH154:AH155">
    <cfRule type="containsText" dxfId="652" priority="870" text="休暇不足">
      <formula>NOT(ISERROR(SEARCH("休暇不足",AH154)))</formula>
    </cfRule>
  </conditionalFormatting>
  <conditionalFormatting sqref="D152:AE152">
    <cfRule type="containsText" dxfId="651" priority="867" text="正月">
      <formula>NOT(ISERROR(SEARCH("正月",D152)))</formula>
    </cfRule>
    <cfRule type="containsText" dxfId="650" priority="868" text="夏休">
      <formula>NOT(ISERROR(SEARCH("夏休",D152)))</formula>
    </cfRule>
  </conditionalFormatting>
  <conditionalFormatting sqref="D153:AE153">
    <cfRule type="containsText" dxfId="649" priority="865" text="正月">
      <formula>NOT(ISERROR(SEARCH("正月",D153)))</formula>
    </cfRule>
    <cfRule type="containsText" dxfId="648" priority="866" text="夏休">
      <formula>NOT(ISERROR(SEARCH("夏休",D153)))</formula>
    </cfRule>
  </conditionalFormatting>
  <conditionalFormatting sqref="D152:AE153">
    <cfRule type="containsText" dxfId="647" priority="861" text="中止">
      <formula>NOT(ISERROR(SEARCH("中止",D152)))</formula>
    </cfRule>
    <cfRule type="containsText" dxfId="646" priority="864" text="休">
      <formula>NOT(ISERROR(SEARCH("休",D152)))</formula>
    </cfRule>
  </conditionalFormatting>
  <conditionalFormatting sqref="AK152:AK153">
    <cfRule type="containsText" dxfId="645" priority="863" text="未達成">
      <formula>NOT(ISERROR(SEARCH("未達成",AK152)))</formula>
    </cfRule>
  </conditionalFormatting>
  <conditionalFormatting sqref="AH152:AH153">
    <cfRule type="containsText" dxfId="644" priority="862" text="休暇不足">
      <formula>NOT(ISERROR(SEARCH("休暇不足",AH152)))</formula>
    </cfRule>
  </conditionalFormatting>
  <conditionalFormatting sqref="D150:AE150">
    <cfRule type="containsText" dxfId="643" priority="859" text="正月">
      <formula>NOT(ISERROR(SEARCH("正月",D150)))</formula>
    </cfRule>
    <cfRule type="containsText" dxfId="642" priority="860" text="夏休">
      <formula>NOT(ISERROR(SEARCH("夏休",D150)))</formula>
    </cfRule>
  </conditionalFormatting>
  <conditionalFormatting sqref="D151:AE151">
    <cfRule type="containsText" dxfId="641" priority="857" text="正月">
      <formula>NOT(ISERROR(SEARCH("正月",D151)))</formula>
    </cfRule>
    <cfRule type="containsText" dxfId="640" priority="858" text="夏休">
      <formula>NOT(ISERROR(SEARCH("夏休",D151)))</formula>
    </cfRule>
  </conditionalFormatting>
  <conditionalFormatting sqref="D150:AE151">
    <cfRule type="containsText" dxfId="639" priority="853" text="中止">
      <formula>NOT(ISERROR(SEARCH("中止",D150)))</formula>
    </cfRule>
    <cfRule type="containsText" dxfId="638" priority="856" text="休">
      <formula>NOT(ISERROR(SEARCH("休",D150)))</formula>
    </cfRule>
  </conditionalFormatting>
  <conditionalFormatting sqref="AK150:AK151">
    <cfRule type="containsText" dxfId="637" priority="855" text="未達成">
      <formula>NOT(ISERROR(SEARCH("未達成",AK150)))</formula>
    </cfRule>
  </conditionalFormatting>
  <conditionalFormatting sqref="AH150:AH151">
    <cfRule type="containsText" dxfId="636" priority="854" text="休暇不足">
      <formula>NOT(ISERROR(SEARCH("休暇不足",AH150)))</formula>
    </cfRule>
  </conditionalFormatting>
  <conditionalFormatting sqref="D164:AE164">
    <cfRule type="containsText" dxfId="635" priority="851" text="正月">
      <formula>NOT(ISERROR(SEARCH("正月",D164)))</formula>
    </cfRule>
    <cfRule type="containsText" dxfId="634" priority="852" text="夏休">
      <formula>NOT(ISERROR(SEARCH("夏休",D164)))</formula>
    </cfRule>
  </conditionalFormatting>
  <conditionalFormatting sqref="D165:AE165">
    <cfRule type="containsText" dxfId="633" priority="849" text="正月">
      <formula>NOT(ISERROR(SEARCH("正月",D165)))</formula>
    </cfRule>
    <cfRule type="containsText" dxfId="632" priority="850" text="夏休">
      <formula>NOT(ISERROR(SEARCH("夏休",D165)))</formula>
    </cfRule>
  </conditionalFormatting>
  <conditionalFormatting sqref="D164:AE165">
    <cfRule type="containsText" dxfId="631" priority="845" text="中止">
      <formula>NOT(ISERROR(SEARCH("中止",D164)))</formula>
    </cfRule>
    <cfRule type="containsText" dxfId="630" priority="848" text="休">
      <formula>NOT(ISERROR(SEARCH("休",D164)))</formula>
    </cfRule>
  </conditionalFormatting>
  <conditionalFormatting sqref="AK164:AK165">
    <cfRule type="containsText" dxfId="629" priority="847" text="未達成">
      <formula>NOT(ISERROR(SEARCH("未達成",AK164)))</formula>
    </cfRule>
  </conditionalFormatting>
  <conditionalFormatting sqref="AH164:AH165">
    <cfRule type="containsText" dxfId="628" priority="846" text="休暇不足">
      <formula>NOT(ISERROR(SEARCH("休暇不足",AH164)))</formula>
    </cfRule>
  </conditionalFormatting>
  <conditionalFormatting sqref="D172:AE172">
    <cfRule type="containsText" dxfId="627" priority="843" text="正月">
      <formula>NOT(ISERROR(SEARCH("正月",D172)))</formula>
    </cfRule>
    <cfRule type="containsText" dxfId="626" priority="844" text="夏休">
      <formula>NOT(ISERROR(SEARCH("夏休",D172)))</formula>
    </cfRule>
  </conditionalFormatting>
  <conditionalFormatting sqref="D173:AE173">
    <cfRule type="containsText" dxfId="625" priority="841" text="正月">
      <formula>NOT(ISERROR(SEARCH("正月",D173)))</formula>
    </cfRule>
    <cfRule type="containsText" dxfId="624" priority="842" text="夏休">
      <formula>NOT(ISERROR(SEARCH("夏休",D173)))</formula>
    </cfRule>
  </conditionalFormatting>
  <conditionalFormatting sqref="D172:AE173">
    <cfRule type="containsText" dxfId="623" priority="837" text="中止">
      <formula>NOT(ISERROR(SEARCH("中止",D172)))</formula>
    </cfRule>
    <cfRule type="containsText" dxfId="622" priority="840" text="休">
      <formula>NOT(ISERROR(SEARCH("休",D172)))</formula>
    </cfRule>
  </conditionalFormatting>
  <conditionalFormatting sqref="AK172:AK173">
    <cfRule type="containsText" dxfId="621" priority="839" text="未達成">
      <formula>NOT(ISERROR(SEARCH("未達成",AK172)))</formula>
    </cfRule>
  </conditionalFormatting>
  <conditionalFormatting sqref="AH172:AH173">
    <cfRule type="containsText" dxfId="620" priority="838" text="休暇不足">
      <formula>NOT(ISERROR(SEARCH("休暇不足",AH172)))</formula>
    </cfRule>
  </conditionalFormatting>
  <conditionalFormatting sqref="D170:AE170">
    <cfRule type="containsText" dxfId="619" priority="835" text="正月">
      <formula>NOT(ISERROR(SEARCH("正月",D170)))</formula>
    </cfRule>
    <cfRule type="containsText" dxfId="618" priority="836" text="夏休">
      <formula>NOT(ISERROR(SEARCH("夏休",D170)))</formula>
    </cfRule>
  </conditionalFormatting>
  <conditionalFormatting sqref="D171:AE171">
    <cfRule type="containsText" dxfId="617" priority="833" text="正月">
      <formula>NOT(ISERROR(SEARCH("正月",D171)))</formula>
    </cfRule>
    <cfRule type="containsText" dxfId="616" priority="834" text="夏休">
      <formula>NOT(ISERROR(SEARCH("夏休",D171)))</formula>
    </cfRule>
  </conditionalFormatting>
  <conditionalFormatting sqref="D170:AE171">
    <cfRule type="containsText" dxfId="615" priority="829" text="中止">
      <formula>NOT(ISERROR(SEARCH("中止",D170)))</formula>
    </cfRule>
    <cfRule type="containsText" dxfId="614" priority="832" text="休">
      <formula>NOT(ISERROR(SEARCH("休",D170)))</formula>
    </cfRule>
  </conditionalFormatting>
  <conditionalFormatting sqref="AK170:AK171">
    <cfRule type="containsText" dxfId="613" priority="831" text="未達成">
      <formula>NOT(ISERROR(SEARCH("未達成",AK170)))</formula>
    </cfRule>
  </conditionalFormatting>
  <conditionalFormatting sqref="AH170:AH171">
    <cfRule type="containsText" dxfId="612" priority="830" text="休暇不足">
      <formula>NOT(ISERROR(SEARCH("休暇不足",AH170)))</formula>
    </cfRule>
  </conditionalFormatting>
  <conditionalFormatting sqref="D168:AE168">
    <cfRule type="containsText" dxfId="611" priority="827" text="正月">
      <formula>NOT(ISERROR(SEARCH("正月",D168)))</formula>
    </cfRule>
    <cfRule type="containsText" dxfId="610" priority="828" text="夏休">
      <formula>NOT(ISERROR(SEARCH("夏休",D168)))</formula>
    </cfRule>
  </conditionalFormatting>
  <conditionalFormatting sqref="D169:AE169">
    <cfRule type="containsText" dxfId="609" priority="825" text="正月">
      <formula>NOT(ISERROR(SEARCH("正月",D169)))</formula>
    </cfRule>
    <cfRule type="containsText" dxfId="608" priority="826" text="夏休">
      <formula>NOT(ISERROR(SEARCH("夏休",D169)))</formula>
    </cfRule>
  </conditionalFormatting>
  <conditionalFormatting sqref="D168:AE169">
    <cfRule type="containsText" dxfId="607" priority="821" text="中止">
      <formula>NOT(ISERROR(SEARCH("中止",D168)))</formula>
    </cfRule>
    <cfRule type="containsText" dxfId="606" priority="824" text="休">
      <formula>NOT(ISERROR(SEARCH("休",D168)))</formula>
    </cfRule>
  </conditionalFormatting>
  <conditionalFormatting sqref="AK168:AK169">
    <cfRule type="containsText" dxfId="605" priority="823" text="未達成">
      <formula>NOT(ISERROR(SEARCH("未達成",AK168)))</formula>
    </cfRule>
  </conditionalFormatting>
  <conditionalFormatting sqref="AH168:AH169">
    <cfRule type="containsText" dxfId="604" priority="822" text="休暇不足">
      <formula>NOT(ISERROR(SEARCH("休暇不足",AH168)))</formula>
    </cfRule>
  </conditionalFormatting>
  <conditionalFormatting sqref="D166:AE166">
    <cfRule type="containsText" dxfId="603" priority="819" text="正月">
      <formula>NOT(ISERROR(SEARCH("正月",D166)))</formula>
    </cfRule>
    <cfRule type="containsText" dxfId="602" priority="820" text="夏休">
      <formula>NOT(ISERROR(SEARCH("夏休",D166)))</formula>
    </cfRule>
  </conditionalFormatting>
  <conditionalFormatting sqref="D167:AE167">
    <cfRule type="containsText" dxfId="601" priority="817" text="正月">
      <formula>NOT(ISERROR(SEARCH("正月",D167)))</formula>
    </cfRule>
    <cfRule type="containsText" dxfId="600" priority="818" text="夏休">
      <formula>NOT(ISERROR(SEARCH("夏休",D167)))</formula>
    </cfRule>
  </conditionalFormatting>
  <conditionalFormatting sqref="D166:AE167">
    <cfRule type="containsText" dxfId="599" priority="813" text="中止">
      <formula>NOT(ISERROR(SEARCH("中止",D166)))</formula>
    </cfRule>
    <cfRule type="containsText" dxfId="598" priority="816" text="休">
      <formula>NOT(ISERROR(SEARCH("休",D166)))</formula>
    </cfRule>
  </conditionalFormatting>
  <conditionalFormatting sqref="AK166:AK167">
    <cfRule type="containsText" dxfId="597" priority="815" text="未達成">
      <formula>NOT(ISERROR(SEARCH("未達成",AK166)))</formula>
    </cfRule>
  </conditionalFormatting>
  <conditionalFormatting sqref="AH166:AH167">
    <cfRule type="containsText" dxfId="596" priority="814" text="休暇不足">
      <formula>NOT(ISERROR(SEARCH("休暇不足",AH166)))</formula>
    </cfRule>
  </conditionalFormatting>
  <conditionalFormatting sqref="D180:AE180">
    <cfRule type="containsText" dxfId="595" priority="811" text="正月">
      <formula>NOT(ISERROR(SEARCH("正月",D180)))</formula>
    </cfRule>
    <cfRule type="containsText" dxfId="594" priority="812" text="夏休">
      <formula>NOT(ISERROR(SEARCH("夏休",D180)))</formula>
    </cfRule>
  </conditionalFormatting>
  <conditionalFormatting sqref="D181:AE181">
    <cfRule type="containsText" dxfId="593" priority="809" text="正月">
      <formula>NOT(ISERROR(SEARCH("正月",D181)))</formula>
    </cfRule>
    <cfRule type="containsText" dxfId="592" priority="810" text="夏休">
      <formula>NOT(ISERROR(SEARCH("夏休",D181)))</formula>
    </cfRule>
  </conditionalFormatting>
  <conditionalFormatting sqref="D180:AE181">
    <cfRule type="containsText" dxfId="591" priority="805" text="中止">
      <formula>NOT(ISERROR(SEARCH("中止",D180)))</formula>
    </cfRule>
    <cfRule type="containsText" dxfId="590" priority="808" text="休">
      <formula>NOT(ISERROR(SEARCH("休",D180)))</formula>
    </cfRule>
  </conditionalFormatting>
  <conditionalFormatting sqref="AK180:AK181">
    <cfRule type="containsText" dxfId="589" priority="807" text="未達成">
      <formula>NOT(ISERROR(SEARCH("未達成",AK180)))</formula>
    </cfRule>
  </conditionalFormatting>
  <conditionalFormatting sqref="AH180:AH181">
    <cfRule type="containsText" dxfId="588" priority="806" text="休暇不足">
      <formula>NOT(ISERROR(SEARCH("休暇不足",AH180)))</formula>
    </cfRule>
  </conditionalFormatting>
  <conditionalFormatting sqref="D188:AE188">
    <cfRule type="containsText" dxfId="587" priority="803" text="正月">
      <formula>NOT(ISERROR(SEARCH("正月",D188)))</formula>
    </cfRule>
    <cfRule type="containsText" dxfId="586" priority="804" text="夏休">
      <formula>NOT(ISERROR(SEARCH("夏休",D188)))</formula>
    </cfRule>
  </conditionalFormatting>
  <conditionalFormatting sqref="D189:AE189">
    <cfRule type="containsText" dxfId="585" priority="801" text="正月">
      <formula>NOT(ISERROR(SEARCH("正月",D189)))</formula>
    </cfRule>
    <cfRule type="containsText" dxfId="584" priority="802" text="夏休">
      <formula>NOT(ISERROR(SEARCH("夏休",D189)))</formula>
    </cfRule>
  </conditionalFormatting>
  <conditionalFormatting sqref="D188:AE189">
    <cfRule type="containsText" dxfId="583" priority="797" text="中止">
      <formula>NOT(ISERROR(SEARCH("中止",D188)))</formula>
    </cfRule>
    <cfRule type="containsText" dxfId="582" priority="800" text="休">
      <formula>NOT(ISERROR(SEARCH("休",D188)))</formula>
    </cfRule>
  </conditionalFormatting>
  <conditionalFormatting sqref="AK188:AK189">
    <cfRule type="containsText" dxfId="581" priority="799" text="未達成">
      <formula>NOT(ISERROR(SEARCH("未達成",AK188)))</formula>
    </cfRule>
  </conditionalFormatting>
  <conditionalFormatting sqref="AH188:AH189">
    <cfRule type="containsText" dxfId="580" priority="798" text="休暇不足">
      <formula>NOT(ISERROR(SEARCH("休暇不足",AH188)))</formula>
    </cfRule>
  </conditionalFormatting>
  <conditionalFormatting sqref="D186:AE186">
    <cfRule type="containsText" dxfId="579" priority="795" text="正月">
      <formula>NOT(ISERROR(SEARCH("正月",D186)))</formula>
    </cfRule>
    <cfRule type="containsText" dxfId="578" priority="796" text="夏休">
      <formula>NOT(ISERROR(SEARCH("夏休",D186)))</formula>
    </cfRule>
  </conditionalFormatting>
  <conditionalFormatting sqref="D187:AE187">
    <cfRule type="containsText" dxfId="577" priority="793" text="正月">
      <formula>NOT(ISERROR(SEARCH("正月",D187)))</formula>
    </cfRule>
    <cfRule type="containsText" dxfId="576" priority="794" text="夏休">
      <formula>NOT(ISERROR(SEARCH("夏休",D187)))</formula>
    </cfRule>
  </conditionalFormatting>
  <conditionalFormatting sqref="D186:AE187">
    <cfRule type="containsText" dxfId="575" priority="789" text="中止">
      <formula>NOT(ISERROR(SEARCH("中止",D186)))</formula>
    </cfRule>
    <cfRule type="containsText" dxfId="574" priority="792" text="休">
      <formula>NOT(ISERROR(SEARCH("休",D186)))</formula>
    </cfRule>
  </conditionalFormatting>
  <conditionalFormatting sqref="AK186:AK187">
    <cfRule type="containsText" dxfId="573" priority="791" text="未達成">
      <formula>NOT(ISERROR(SEARCH("未達成",AK186)))</formula>
    </cfRule>
  </conditionalFormatting>
  <conditionalFormatting sqref="AH186:AH187">
    <cfRule type="containsText" dxfId="572" priority="790" text="休暇不足">
      <formula>NOT(ISERROR(SEARCH("休暇不足",AH186)))</formula>
    </cfRule>
  </conditionalFormatting>
  <conditionalFormatting sqref="D184:AE184">
    <cfRule type="containsText" dxfId="571" priority="787" text="正月">
      <formula>NOT(ISERROR(SEARCH("正月",D184)))</formula>
    </cfRule>
    <cfRule type="containsText" dxfId="570" priority="788" text="夏休">
      <formula>NOT(ISERROR(SEARCH("夏休",D184)))</formula>
    </cfRule>
  </conditionalFormatting>
  <conditionalFormatting sqref="D185:AE185">
    <cfRule type="containsText" dxfId="569" priority="785" text="正月">
      <formula>NOT(ISERROR(SEARCH("正月",D185)))</formula>
    </cfRule>
    <cfRule type="containsText" dxfId="568" priority="786" text="夏休">
      <formula>NOT(ISERROR(SEARCH("夏休",D185)))</formula>
    </cfRule>
  </conditionalFormatting>
  <conditionalFormatting sqref="D184:AE185">
    <cfRule type="containsText" dxfId="567" priority="781" text="中止">
      <formula>NOT(ISERROR(SEARCH("中止",D184)))</formula>
    </cfRule>
    <cfRule type="containsText" dxfId="566" priority="784" text="休">
      <formula>NOT(ISERROR(SEARCH("休",D184)))</formula>
    </cfRule>
  </conditionalFormatting>
  <conditionalFormatting sqref="AK184:AK185">
    <cfRule type="containsText" dxfId="565" priority="783" text="未達成">
      <formula>NOT(ISERROR(SEARCH("未達成",AK184)))</formula>
    </cfRule>
  </conditionalFormatting>
  <conditionalFormatting sqref="AH184:AH185">
    <cfRule type="containsText" dxfId="564" priority="782" text="休暇不足">
      <formula>NOT(ISERROR(SEARCH("休暇不足",AH184)))</formula>
    </cfRule>
  </conditionalFormatting>
  <conditionalFormatting sqref="D182:AE182">
    <cfRule type="containsText" dxfId="563" priority="779" text="正月">
      <formula>NOT(ISERROR(SEARCH("正月",D182)))</formula>
    </cfRule>
    <cfRule type="containsText" dxfId="562" priority="780" text="夏休">
      <formula>NOT(ISERROR(SEARCH("夏休",D182)))</formula>
    </cfRule>
  </conditionalFormatting>
  <conditionalFormatting sqref="D183:AE183">
    <cfRule type="containsText" dxfId="561" priority="777" text="正月">
      <formula>NOT(ISERROR(SEARCH("正月",D183)))</formula>
    </cfRule>
    <cfRule type="containsText" dxfId="560" priority="778" text="夏休">
      <formula>NOT(ISERROR(SEARCH("夏休",D183)))</formula>
    </cfRule>
  </conditionalFormatting>
  <conditionalFormatting sqref="D182:AE183">
    <cfRule type="containsText" dxfId="559" priority="773" text="中止">
      <formula>NOT(ISERROR(SEARCH("中止",D182)))</formula>
    </cfRule>
    <cfRule type="containsText" dxfId="558" priority="776" text="休">
      <formula>NOT(ISERROR(SEARCH("休",D182)))</formula>
    </cfRule>
  </conditionalFormatting>
  <conditionalFormatting sqref="AK182:AK183">
    <cfRule type="containsText" dxfId="557" priority="775" text="未達成">
      <formula>NOT(ISERROR(SEARCH("未達成",AK182)))</formula>
    </cfRule>
  </conditionalFormatting>
  <conditionalFormatting sqref="AH182:AH183">
    <cfRule type="containsText" dxfId="556" priority="774" text="休暇不足">
      <formula>NOT(ISERROR(SEARCH("休暇不足",AH182)))</formula>
    </cfRule>
  </conditionalFormatting>
  <conditionalFormatting sqref="D196:AE196">
    <cfRule type="containsText" dxfId="555" priority="771" text="正月">
      <formula>NOT(ISERROR(SEARCH("正月",D196)))</formula>
    </cfRule>
    <cfRule type="containsText" dxfId="554" priority="772" text="夏休">
      <formula>NOT(ISERROR(SEARCH("夏休",D196)))</formula>
    </cfRule>
  </conditionalFormatting>
  <conditionalFormatting sqref="D197:AE197">
    <cfRule type="containsText" dxfId="553" priority="769" text="正月">
      <formula>NOT(ISERROR(SEARCH("正月",D197)))</formula>
    </cfRule>
    <cfRule type="containsText" dxfId="552" priority="770" text="夏休">
      <formula>NOT(ISERROR(SEARCH("夏休",D197)))</formula>
    </cfRule>
  </conditionalFormatting>
  <conditionalFormatting sqref="D196:AE197">
    <cfRule type="containsText" dxfId="551" priority="765" text="中止">
      <formula>NOT(ISERROR(SEARCH("中止",D196)))</formula>
    </cfRule>
    <cfRule type="containsText" dxfId="550" priority="768" text="休">
      <formula>NOT(ISERROR(SEARCH("休",D196)))</formula>
    </cfRule>
  </conditionalFormatting>
  <conditionalFormatting sqref="AK196:AK197">
    <cfRule type="containsText" dxfId="549" priority="767" text="未達成">
      <formula>NOT(ISERROR(SEARCH("未達成",AK196)))</formula>
    </cfRule>
  </conditionalFormatting>
  <conditionalFormatting sqref="AH196:AH197">
    <cfRule type="containsText" dxfId="548" priority="766" text="休暇不足">
      <formula>NOT(ISERROR(SEARCH("休暇不足",AH196)))</formula>
    </cfRule>
  </conditionalFormatting>
  <conditionalFormatting sqref="D204:AE204">
    <cfRule type="containsText" dxfId="547" priority="763" text="正月">
      <formula>NOT(ISERROR(SEARCH("正月",D204)))</formula>
    </cfRule>
    <cfRule type="containsText" dxfId="546" priority="764" text="夏休">
      <formula>NOT(ISERROR(SEARCH("夏休",D204)))</formula>
    </cfRule>
  </conditionalFormatting>
  <conditionalFormatting sqref="D205:AE205">
    <cfRule type="containsText" dxfId="545" priority="761" text="正月">
      <formula>NOT(ISERROR(SEARCH("正月",D205)))</formula>
    </cfRule>
    <cfRule type="containsText" dxfId="544" priority="762" text="夏休">
      <formula>NOT(ISERROR(SEARCH("夏休",D205)))</formula>
    </cfRule>
  </conditionalFormatting>
  <conditionalFormatting sqref="D204:AE205">
    <cfRule type="containsText" dxfId="543" priority="757" text="中止">
      <formula>NOT(ISERROR(SEARCH("中止",D204)))</formula>
    </cfRule>
    <cfRule type="containsText" dxfId="542" priority="760" text="休">
      <formula>NOT(ISERROR(SEARCH("休",D204)))</formula>
    </cfRule>
  </conditionalFormatting>
  <conditionalFormatting sqref="AK204:AK205">
    <cfRule type="containsText" dxfId="541" priority="759" text="未達成">
      <formula>NOT(ISERROR(SEARCH("未達成",AK204)))</formula>
    </cfRule>
  </conditionalFormatting>
  <conditionalFormatting sqref="AH204:AH205">
    <cfRule type="containsText" dxfId="540" priority="758" text="休暇不足">
      <formula>NOT(ISERROR(SEARCH("休暇不足",AH204)))</formula>
    </cfRule>
  </conditionalFormatting>
  <conditionalFormatting sqref="D202:AE202">
    <cfRule type="containsText" dxfId="539" priority="755" text="正月">
      <formula>NOT(ISERROR(SEARCH("正月",D202)))</formula>
    </cfRule>
    <cfRule type="containsText" dxfId="538" priority="756" text="夏休">
      <formula>NOT(ISERROR(SEARCH("夏休",D202)))</formula>
    </cfRule>
  </conditionalFormatting>
  <conditionalFormatting sqref="D203:AE203">
    <cfRule type="containsText" dxfId="537" priority="753" text="正月">
      <formula>NOT(ISERROR(SEARCH("正月",D203)))</formula>
    </cfRule>
    <cfRule type="containsText" dxfId="536" priority="754" text="夏休">
      <formula>NOT(ISERROR(SEARCH("夏休",D203)))</formula>
    </cfRule>
  </conditionalFormatting>
  <conditionalFormatting sqref="D202:AE203">
    <cfRule type="containsText" dxfId="535" priority="749" text="中止">
      <formula>NOT(ISERROR(SEARCH("中止",D202)))</formula>
    </cfRule>
    <cfRule type="containsText" dxfId="534" priority="752" text="休">
      <formula>NOT(ISERROR(SEARCH("休",D202)))</formula>
    </cfRule>
  </conditionalFormatting>
  <conditionalFormatting sqref="AK202:AK203">
    <cfRule type="containsText" dxfId="533" priority="751" text="未達成">
      <formula>NOT(ISERROR(SEARCH("未達成",AK202)))</formula>
    </cfRule>
  </conditionalFormatting>
  <conditionalFormatting sqref="AH202:AH203">
    <cfRule type="containsText" dxfId="532" priority="750" text="休暇不足">
      <formula>NOT(ISERROR(SEARCH("休暇不足",AH202)))</formula>
    </cfRule>
  </conditionalFormatting>
  <conditionalFormatting sqref="D200:AE200">
    <cfRule type="containsText" dxfId="531" priority="747" text="正月">
      <formula>NOT(ISERROR(SEARCH("正月",D200)))</formula>
    </cfRule>
    <cfRule type="containsText" dxfId="530" priority="748" text="夏休">
      <formula>NOT(ISERROR(SEARCH("夏休",D200)))</formula>
    </cfRule>
  </conditionalFormatting>
  <conditionalFormatting sqref="D201:AE201">
    <cfRule type="containsText" dxfId="529" priority="745" text="正月">
      <formula>NOT(ISERROR(SEARCH("正月",D201)))</formula>
    </cfRule>
    <cfRule type="containsText" dxfId="528" priority="746" text="夏休">
      <formula>NOT(ISERROR(SEARCH("夏休",D201)))</formula>
    </cfRule>
  </conditionalFormatting>
  <conditionalFormatting sqref="D200:AE201">
    <cfRule type="containsText" dxfId="527" priority="741" text="中止">
      <formula>NOT(ISERROR(SEARCH("中止",D200)))</formula>
    </cfRule>
    <cfRule type="containsText" dxfId="526" priority="744" text="休">
      <formula>NOT(ISERROR(SEARCH("休",D200)))</formula>
    </cfRule>
  </conditionalFormatting>
  <conditionalFormatting sqref="AK200:AK201">
    <cfRule type="containsText" dxfId="525" priority="743" text="未達成">
      <formula>NOT(ISERROR(SEARCH("未達成",AK200)))</formula>
    </cfRule>
  </conditionalFormatting>
  <conditionalFormatting sqref="AH200:AH201">
    <cfRule type="containsText" dxfId="524" priority="742" text="休暇不足">
      <formula>NOT(ISERROR(SEARCH("休暇不足",AH200)))</formula>
    </cfRule>
  </conditionalFormatting>
  <conditionalFormatting sqref="D198:AE198">
    <cfRule type="containsText" dxfId="523" priority="739" text="正月">
      <formula>NOT(ISERROR(SEARCH("正月",D198)))</formula>
    </cfRule>
    <cfRule type="containsText" dxfId="522" priority="740" text="夏休">
      <formula>NOT(ISERROR(SEARCH("夏休",D198)))</formula>
    </cfRule>
  </conditionalFormatting>
  <conditionalFormatting sqref="D199:AE199">
    <cfRule type="containsText" dxfId="521" priority="737" text="正月">
      <formula>NOT(ISERROR(SEARCH("正月",D199)))</formula>
    </cfRule>
    <cfRule type="containsText" dxfId="520" priority="738" text="夏休">
      <formula>NOT(ISERROR(SEARCH("夏休",D199)))</formula>
    </cfRule>
  </conditionalFormatting>
  <conditionalFormatting sqref="D198:AE199">
    <cfRule type="containsText" dxfId="519" priority="733" text="中止">
      <formula>NOT(ISERROR(SEARCH("中止",D198)))</formula>
    </cfRule>
    <cfRule type="containsText" dxfId="518" priority="736" text="休">
      <formula>NOT(ISERROR(SEARCH("休",D198)))</formula>
    </cfRule>
  </conditionalFormatting>
  <conditionalFormatting sqref="AK198:AK199">
    <cfRule type="containsText" dxfId="517" priority="735" text="未達成">
      <formula>NOT(ISERROR(SEARCH("未達成",AK198)))</formula>
    </cfRule>
  </conditionalFormatting>
  <conditionalFormatting sqref="AH198:AH199">
    <cfRule type="containsText" dxfId="516" priority="734" text="休暇不足">
      <formula>NOT(ISERROR(SEARCH("休暇不足",AH198)))</formula>
    </cfRule>
  </conditionalFormatting>
  <conditionalFormatting sqref="D212:AE212">
    <cfRule type="containsText" dxfId="515" priority="731" text="正月">
      <formula>NOT(ISERROR(SEARCH("正月",D212)))</formula>
    </cfRule>
    <cfRule type="containsText" dxfId="514" priority="732" text="夏休">
      <formula>NOT(ISERROR(SEARCH("夏休",D212)))</formula>
    </cfRule>
  </conditionalFormatting>
  <conditionalFormatting sqref="D213:AE213">
    <cfRule type="containsText" dxfId="513" priority="729" text="正月">
      <formula>NOT(ISERROR(SEARCH("正月",D213)))</formula>
    </cfRule>
    <cfRule type="containsText" dxfId="512" priority="730" text="夏休">
      <formula>NOT(ISERROR(SEARCH("夏休",D213)))</formula>
    </cfRule>
  </conditionalFormatting>
  <conditionalFormatting sqref="D212:AE213">
    <cfRule type="containsText" dxfId="511" priority="725" text="中止">
      <formula>NOT(ISERROR(SEARCH("中止",D212)))</formula>
    </cfRule>
    <cfRule type="containsText" dxfId="510" priority="728" text="休">
      <formula>NOT(ISERROR(SEARCH("休",D212)))</formula>
    </cfRule>
  </conditionalFormatting>
  <conditionalFormatting sqref="AK212:AK213">
    <cfRule type="containsText" dxfId="509" priority="727" text="未達成">
      <formula>NOT(ISERROR(SEARCH("未達成",AK212)))</formula>
    </cfRule>
  </conditionalFormatting>
  <conditionalFormatting sqref="AH212:AH213">
    <cfRule type="containsText" dxfId="508" priority="726" text="休暇不足">
      <formula>NOT(ISERROR(SEARCH("休暇不足",AH212)))</formula>
    </cfRule>
  </conditionalFormatting>
  <conditionalFormatting sqref="D220:AE220">
    <cfRule type="containsText" dxfId="507" priority="723" text="正月">
      <formula>NOT(ISERROR(SEARCH("正月",D220)))</formula>
    </cfRule>
    <cfRule type="containsText" dxfId="506" priority="724" text="夏休">
      <formula>NOT(ISERROR(SEARCH("夏休",D220)))</formula>
    </cfRule>
  </conditionalFormatting>
  <conditionalFormatting sqref="D221:AE221">
    <cfRule type="containsText" dxfId="505" priority="721" text="正月">
      <formula>NOT(ISERROR(SEARCH("正月",D221)))</formula>
    </cfRule>
    <cfRule type="containsText" dxfId="504" priority="722" text="夏休">
      <formula>NOT(ISERROR(SEARCH("夏休",D221)))</formula>
    </cfRule>
  </conditionalFormatting>
  <conditionalFormatting sqref="D220:AE221">
    <cfRule type="containsText" dxfId="503" priority="717" text="中止">
      <formula>NOT(ISERROR(SEARCH("中止",D220)))</formula>
    </cfRule>
    <cfRule type="containsText" dxfId="502" priority="720" text="休">
      <formula>NOT(ISERROR(SEARCH("休",D220)))</formula>
    </cfRule>
  </conditionalFormatting>
  <conditionalFormatting sqref="AK220:AK221">
    <cfRule type="containsText" dxfId="501" priority="719" text="未達成">
      <formula>NOT(ISERROR(SEARCH("未達成",AK220)))</formula>
    </cfRule>
  </conditionalFormatting>
  <conditionalFormatting sqref="AH220:AH221">
    <cfRule type="containsText" dxfId="500" priority="718" text="休暇不足">
      <formula>NOT(ISERROR(SEARCH("休暇不足",AH220)))</formula>
    </cfRule>
  </conditionalFormatting>
  <conditionalFormatting sqref="D218:AE218">
    <cfRule type="containsText" dxfId="499" priority="715" text="正月">
      <formula>NOT(ISERROR(SEARCH("正月",D218)))</formula>
    </cfRule>
    <cfRule type="containsText" dxfId="498" priority="716" text="夏休">
      <formula>NOT(ISERROR(SEARCH("夏休",D218)))</formula>
    </cfRule>
  </conditionalFormatting>
  <conditionalFormatting sqref="D219:AE219">
    <cfRule type="containsText" dxfId="497" priority="713" text="正月">
      <formula>NOT(ISERROR(SEARCH("正月",D219)))</formula>
    </cfRule>
    <cfRule type="containsText" dxfId="496" priority="714" text="夏休">
      <formula>NOT(ISERROR(SEARCH("夏休",D219)))</formula>
    </cfRule>
  </conditionalFormatting>
  <conditionalFormatting sqref="D218:AE219">
    <cfRule type="containsText" dxfId="495" priority="709" text="中止">
      <formula>NOT(ISERROR(SEARCH("中止",D218)))</formula>
    </cfRule>
    <cfRule type="containsText" dxfId="494" priority="712" text="休">
      <formula>NOT(ISERROR(SEARCH("休",D218)))</formula>
    </cfRule>
  </conditionalFormatting>
  <conditionalFormatting sqref="AK218:AK219">
    <cfRule type="containsText" dxfId="493" priority="711" text="未達成">
      <formula>NOT(ISERROR(SEARCH("未達成",AK218)))</formula>
    </cfRule>
  </conditionalFormatting>
  <conditionalFormatting sqref="AH218:AH219">
    <cfRule type="containsText" dxfId="492" priority="710" text="休暇不足">
      <formula>NOT(ISERROR(SEARCH("休暇不足",AH218)))</formula>
    </cfRule>
  </conditionalFormatting>
  <conditionalFormatting sqref="D216:AE216">
    <cfRule type="containsText" dxfId="491" priority="707" text="正月">
      <formula>NOT(ISERROR(SEARCH("正月",D216)))</formula>
    </cfRule>
    <cfRule type="containsText" dxfId="490" priority="708" text="夏休">
      <formula>NOT(ISERROR(SEARCH("夏休",D216)))</formula>
    </cfRule>
  </conditionalFormatting>
  <conditionalFormatting sqref="D217:AE217">
    <cfRule type="containsText" dxfId="489" priority="705" text="正月">
      <formula>NOT(ISERROR(SEARCH("正月",D217)))</formula>
    </cfRule>
    <cfRule type="containsText" dxfId="488" priority="706" text="夏休">
      <formula>NOT(ISERROR(SEARCH("夏休",D217)))</formula>
    </cfRule>
  </conditionalFormatting>
  <conditionalFormatting sqref="D216:AE217">
    <cfRule type="containsText" dxfId="487" priority="701" text="中止">
      <formula>NOT(ISERROR(SEARCH("中止",D216)))</formula>
    </cfRule>
    <cfRule type="containsText" dxfId="486" priority="704" text="休">
      <formula>NOT(ISERROR(SEARCH("休",D216)))</formula>
    </cfRule>
  </conditionalFormatting>
  <conditionalFormatting sqref="AK216:AK217">
    <cfRule type="containsText" dxfId="485" priority="703" text="未達成">
      <formula>NOT(ISERROR(SEARCH("未達成",AK216)))</formula>
    </cfRule>
  </conditionalFormatting>
  <conditionalFormatting sqref="AH216:AH217">
    <cfRule type="containsText" dxfId="484" priority="702" text="休暇不足">
      <formula>NOT(ISERROR(SEARCH("休暇不足",AH216)))</formula>
    </cfRule>
  </conditionalFormatting>
  <conditionalFormatting sqref="D214:AE214">
    <cfRule type="containsText" dxfId="483" priority="699" text="正月">
      <formula>NOT(ISERROR(SEARCH("正月",D214)))</formula>
    </cfRule>
    <cfRule type="containsText" dxfId="482" priority="700" text="夏休">
      <formula>NOT(ISERROR(SEARCH("夏休",D214)))</formula>
    </cfRule>
  </conditionalFormatting>
  <conditionalFormatting sqref="D215:AE215">
    <cfRule type="containsText" dxfId="481" priority="697" text="正月">
      <formula>NOT(ISERROR(SEARCH("正月",D215)))</formula>
    </cfRule>
    <cfRule type="containsText" dxfId="480" priority="698" text="夏休">
      <formula>NOT(ISERROR(SEARCH("夏休",D215)))</formula>
    </cfRule>
  </conditionalFormatting>
  <conditionalFormatting sqref="D214:AE215">
    <cfRule type="containsText" dxfId="479" priority="693" text="中止">
      <formula>NOT(ISERROR(SEARCH("中止",D214)))</formula>
    </cfRule>
    <cfRule type="containsText" dxfId="478" priority="696" text="休">
      <formula>NOT(ISERROR(SEARCH("休",D214)))</formula>
    </cfRule>
  </conditionalFormatting>
  <conditionalFormatting sqref="AK214:AK215">
    <cfRule type="containsText" dxfId="477" priority="695" text="未達成">
      <formula>NOT(ISERROR(SEARCH("未達成",AK214)))</formula>
    </cfRule>
  </conditionalFormatting>
  <conditionalFormatting sqref="AH214:AH215">
    <cfRule type="containsText" dxfId="476" priority="694" text="休暇不足">
      <formula>NOT(ISERROR(SEARCH("休暇不足",AH214)))</formula>
    </cfRule>
  </conditionalFormatting>
  <conditionalFormatting sqref="D228:AE228">
    <cfRule type="containsText" dxfId="475" priority="691" text="正月">
      <formula>NOT(ISERROR(SEARCH("正月",D228)))</formula>
    </cfRule>
    <cfRule type="containsText" dxfId="474" priority="692" text="夏休">
      <formula>NOT(ISERROR(SEARCH("夏休",D228)))</formula>
    </cfRule>
  </conditionalFormatting>
  <conditionalFormatting sqref="D229:AE229">
    <cfRule type="containsText" dxfId="473" priority="689" text="正月">
      <formula>NOT(ISERROR(SEARCH("正月",D229)))</formula>
    </cfRule>
    <cfRule type="containsText" dxfId="472" priority="690" text="夏休">
      <formula>NOT(ISERROR(SEARCH("夏休",D229)))</formula>
    </cfRule>
  </conditionalFormatting>
  <conditionalFormatting sqref="D228:AE229">
    <cfRule type="containsText" dxfId="471" priority="685" text="中止">
      <formula>NOT(ISERROR(SEARCH("中止",D228)))</formula>
    </cfRule>
    <cfRule type="containsText" dxfId="470" priority="688" text="休">
      <formula>NOT(ISERROR(SEARCH("休",D228)))</formula>
    </cfRule>
  </conditionalFormatting>
  <conditionalFormatting sqref="AK228:AK229">
    <cfRule type="containsText" dxfId="469" priority="687" text="未達成">
      <formula>NOT(ISERROR(SEARCH("未達成",AK228)))</formula>
    </cfRule>
  </conditionalFormatting>
  <conditionalFormatting sqref="AH228:AH229">
    <cfRule type="containsText" dxfId="468" priority="686" text="休暇不足">
      <formula>NOT(ISERROR(SEARCH("休暇不足",AH228)))</formula>
    </cfRule>
  </conditionalFormatting>
  <conditionalFormatting sqref="D236:AE236">
    <cfRule type="containsText" dxfId="467" priority="683" text="正月">
      <formula>NOT(ISERROR(SEARCH("正月",D236)))</formula>
    </cfRule>
    <cfRule type="containsText" dxfId="466" priority="684" text="夏休">
      <formula>NOT(ISERROR(SEARCH("夏休",D236)))</formula>
    </cfRule>
  </conditionalFormatting>
  <conditionalFormatting sqref="D237:AE237">
    <cfRule type="containsText" dxfId="465" priority="681" text="正月">
      <formula>NOT(ISERROR(SEARCH("正月",D237)))</formula>
    </cfRule>
    <cfRule type="containsText" dxfId="464" priority="682" text="夏休">
      <formula>NOT(ISERROR(SEARCH("夏休",D237)))</formula>
    </cfRule>
  </conditionalFormatting>
  <conditionalFormatting sqref="D236:AE237">
    <cfRule type="containsText" dxfId="463" priority="677" text="中止">
      <formula>NOT(ISERROR(SEARCH("中止",D236)))</formula>
    </cfRule>
    <cfRule type="containsText" dxfId="462" priority="680" text="休">
      <formula>NOT(ISERROR(SEARCH("休",D236)))</formula>
    </cfRule>
  </conditionalFormatting>
  <conditionalFormatting sqref="AK236:AK237">
    <cfRule type="containsText" dxfId="461" priority="679" text="未達成">
      <formula>NOT(ISERROR(SEARCH("未達成",AK236)))</formula>
    </cfRule>
  </conditionalFormatting>
  <conditionalFormatting sqref="AH236:AH237">
    <cfRule type="containsText" dxfId="460" priority="678" text="休暇不足">
      <formula>NOT(ISERROR(SEARCH("休暇不足",AH236)))</formula>
    </cfRule>
  </conditionalFormatting>
  <conditionalFormatting sqref="D234:AE234">
    <cfRule type="containsText" dxfId="459" priority="675" text="正月">
      <formula>NOT(ISERROR(SEARCH("正月",D234)))</formula>
    </cfRule>
    <cfRule type="containsText" dxfId="458" priority="676" text="夏休">
      <formula>NOT(ISERROR(SEARCH("夏休",D234)))</formula>
    </cfRule>
  </conditionalFormatting>
  <conditionalFormatting sqref="D235:AE235">
    <cfRule type="containsText" dxfId="457" priority="673" text="正月">
      <formula>NOT(ISERROR(SEARCH("正月",D235)))</formula>
    </cfRule>
    <cfRule type="containsText" dxfId="456" priority="674" text="夏休">
      <formula>NOT(ISERROR(SEARCH("夏休",D235)))</formula>
    </cfRule>
  </conditionalFormatting>
  <conditionalFormatting sqref="D234:AE235">
    <cfRule type="containsText" dxfId="455" priority="669" text="中止">
      <formula>NOT(ISERROR(SEARCH("中止",D234)))</formula>
    </cfRule>
    <cfRule type="containsText" dxfId="454" priority="672" text="休">
      <formula>NOT(ISERROR(SEARCH("休",D234)))</formula>
    </cfRule>
  </conditionalFormatting>
  <conditionalFormatting sqref="AK234:AK235">
    <cfRule type="containsText" dxfId="453" priority="671" text="未達成">
      <formula>NOT(ISERROR(SEARCH("未達成",AK234)))</formula>
    </cfRule>
  </conditionalFormatting>
  <conditionalFormatting sqref="AH234:AH235">
    <cfRule type="containsText" dxfId="452" priority="670" text="休暇不足">
      <formula>NOT(ISERROR(SEARCH("休暇不足",AH234)))</formula>
    </cfRule>
  </conditionalFormatting>
  <conditionalFormatting sqref="D232:AE232">
    <cfRule type="containsText" dxfId="451" priority="667" text="正月">
      <formula>NOT(ISERROR(SEARCH("正月",D232)))</formula>
    </cfRule>
    <cfRule type="containsText" dxfId="450" priority="668" text="夏休">
      <formula>NOT(ISERROR(SEARCH("夏休",D232)))</formula>
    </cfRule>
  </conditionalFormatting>
  <conditionalFormatting sqref="D233:AE233">
    <cfRule type="containsText" dxfId="449" priority="665" text="正月">
      <formula>NOT(ISERROR(SEARCH("正月",D233)))</formula>
    </cfRule>
    <cfRule type="containsText" dxfId="448" priority="666" text="夏休">
      <formula>NOT(ISERROR(SEARCH("夏休",D233)))</formula>
    </cfRule>
  </conditionalFormatting>
  <conditionalFormatting sqref="D232:AE233">
    <cfRule type="containsText" dxfId="447" priority="661" text="中止">
      <formula>NOT(ISERROR(SEARCH("中止",D232)))</formula>
    </cfRule>
    <cfRule type="containsText" dxfId="446" priority="664" text="休">
      <formula>NOT(ISERROR(SEARCH("休",D232)))</formula>
    </cfRule>
  </conditionalFormatting>
  <conditionalFormatting sqref="AK232:AK233">
    <cfRule type="containsText" dxfId="445" priority="663" text="未達成">
      <formula>NOT(ISERROR(SEARCH("未達成",AK232)))</formula>
    </cfRule>
  </conditionalFormatting>
  <conditionalFormatting sqref="AH232:AH233">
    <cfRule type="containsText" dxfId="444" priority="662" text="休暇不足">
      <formula>NOT(ISERROR(SEARCH("休暇不足",AH232)))</formula>
    </cfRule>
  </conditionalFormatting>
  <conditionalFormatting sqref="D230:AE230">
    <cfRule type="containsText" dxfId="443" priority="659" text="正月">
      <formula>NOT(ISERROR(SEARCH("正月",D230)))</formula>
    </cfRule>
    <cfRule type="containsText" dxfId="442" priority="660" text="夏休">
      <formula>NOT(ISERROR(SEARCH("夏休",D230)))</formula>
    </cfRule>
  </conditionalFormatting>
  <conditionalFormatting sqref="D231:AE231">
    <cfRule type="containsText" dxfId="441" priority="657" text="正月">
      <formula>NOT(ISERROR(SEARCH("正月",D231)))</formula>
    </cfRule>
    <cfRule type="containsText" dxfId="440" priority="658" text="夏休">
      <formula>NOT(ISERROR(SEARCH("夏休",D231)))</formula>
    </cfRule>
  </conditionalFormatting>
  <conditionalFormatting sqref="D230:AE231">
    <cfRule type="containsText" dxfId="439" priority="653" text="中止">
      <formula>NOT(ISERROR(SEARCH("中止",D230)))</formula>
    </cfRule>
    <cfRule type="containsText" dxfId="438" priority="656" text="休">
      <formula>NOT(ISERROR(SEARCH("休",D230)))</formula>
    </cfRule>
  </conditionalFormatting>
  <conditionalFormatting sqref="AK230:AK231">
    <cfRule type="containsText" dxfId="437" priority="655" text="未達成">
      <formula>NOT(ISERROR(SEARCH("未達成",AK230)))</formula>
    </cfRule>
  </conditionalFormatting>
  <conditionalFormatting sqref="AH230:AH231">
    <cfRule type="containsText" dxfId="436" priority="654" text="休暇不足">
      <formula>NOT(ISERROR(SEARCH("休暇不足",AH230)))</formula>
    </cfRule>
  </conditionalFormatting>
  <conditionalFormatting sqref="D244:AE244">
    <cfRule type="containsText" dxfId="435" priority="651" text="正月">
      <formula>NOT(ISERROR(SEARCH("正月",D244)))</formula>
    </cfRule>
    <cfRule type="containsText" dxfId="434" priority="652" text="夏休">
      <formula>NOT(ISERROR(SEARCH("夏休",D244)))</formula>
    </cfRule>
  </conditionalFormatting>
  <conditionalFormatting sqref="D245:AE245">
    <cfRule type="containsText" dxfId="433" priority="649" text="正月">
      <formula>NOT(ISERROR(SEARCH("正月",D245)))</formula>
    </cfRule>
    <cfRule type="containsText" dxfId="432" priority="650" text="夏休">
      <formula>NOT(ISERROR(SEARCH("夏休",D245)))</formula>
    </cfRule>
  </conditionalFormatting>
  <conditionalFormatting sqref="D244:AE245">
    <cfRule type="containsText" dxfId="431" priority="645" text="中止">
      <formula>NOT(ISERROR(SEARCH("中止",D244)))</formula>
    </cfRule>
    <cfRule type="containsText" dxfId="430" priority="648" text="休">
      <formula>NOT(ISERROR(SEARCH("休",D244)))</formula>
    </cfRule>
  </conditionalFormatting>
  <conditionalFormatting sqref="AK244:AK245">
    <cfRule type="containsText" dxfId="429" priority="647" text="未達成">
      <formula>NOT(ISERROR(SEARCH("未達成",AK244)))</formula>
    </cfRule>
  </conditionalFormatting>
  <conditionalFormatting sqref="AH244:AH245">
    <cfRule type="containsText" dxfId="428" priority="646" text="休暇不足">
      <formula>NOT(ISERROR(SEARCH("休暇不足",AH244)))</formula>
    </cfRule>
  </conditionalFormatting>
  <conditionalFormatting sqref="D252:AE252">
    <cfRule type="containsText" dxfId="427" priority="643" text="正月">
      <formula>NOT(ISERROR(SEARCH("正月",D252)))</formula>
    </cfRule>
    <cfRule type="containsText" dxfId="426" priority="644" text="夏休">
      <formula>NOT(ISERROR(SEARCH("夏休",D252)))</formula>
    </cfRule>
  </conditionalFormatting>
  <conditionalFormatting sqref="D253:AE253">
    <cfRule type="containsText" dxfId="425" priority="641" text="正月">
      <formula>NOT(ISERROR(SEARCH("正月",D253)))</formula>
    </cfRule>
    <cfRule type="containsText" dxfId="424" priority="642" text="夏休">
      <formula>NOT(ISERROR(SEARCH("夏休",D253)))</formula>
    </cfRule>
  </conditionalFormatting>
  <conditionalFormatting sqref="D252:AE253">
    <cfRule type="containsText" dxfId="423" priority="637" text="中止">
      <formula>NOT(ISERROR(SEARCH("中止",D252)))</formula>
    </cfRule>
    <cfRule type="containsText" dxfId="422" priority="640" text="休">
      <formula>NOT(ISERROR(SEARCH("休",D252)))</formula>
    </cfRule>
  </conditionalFormatting>
  <conditionalFormatting sqref="AK252:AK253">
    <cfRule type="containsText" dxfId="421" priority="639" text="未達成">
      <formula>NOT(ISERROR(SEARCH("未達成",AK252)))</formula>
    </cfRule>
  </conditionalFormatting>
  <conditionalFormatting sqref="AH252:AH253">
    <cfRule type="containsText" dxfId="420" priority="638" text="休暇不足">
      <formula>NOT(ISERROR(SEARCH("休暇不足",AH252)))</formula>
    </cfRule>
  </conditionalFormatting>
  <conditionalFormatting sqref="D250:AE250">
    <cfRule type="containsText" dxfId="419" priority="635" text="正月">
      <formula>NOT(ISERROR(SEARCH("正月",D250)))</formula>
    </cfRule>
    <cfRule type="containsText" dxfId="418" priority="636" text="夏休">
      <formula>NOT(ISERROR(SEARCH("夏休",D250)))</formula>
    </cfRule>
  </conditionalFormatting>
  <conditionalFormatting sqref="D251:AE251">
    <cfRule type="containsText" dxfId="417" priority="633" text="正月">
      <formula>NOT(ISERROR(SEARCH("正月",D251)))</formula>
    </cfRule>
    <cfRule type="containsText" dxfId="416" priority="634" text="夏休">
      <formula>NOT(ISERROR(SEARCH("夏休",D251)))</formula>
    </cfRule>
  </conditionalFormatting>
  <conditionalFormatting sqref="D250:AE251">
    <cfRule type="containsText" dxfId="415" priority="629" text="中止">
      <formula>NOT(ISERROR(SEARCH("中止",D250)))</formula>
    </cfRule>
    <cfRule type="containsText" dxfId="414" priority="632" text="休">
      <formula>NOT(ISERROR(SEARCH("休",D250)))</formula>
    </cfRule>
  </conditionalFormatting>
  <conditionalFormatting sqref="AK250:AK251">
    <cfRule type="containsText" dxfId="413" priority="631" text="未達成">
      <formula>NOT(ISERROR(SEARCH("未達成",AK250)))</formula>
    </cfRule>
  </conditionalFormatting>
  <conditionalFormatting sqref="AH250:AH251">
    <cfRule type="containsText" dxfId="412" priority="630" text="休暇不足">
      <formula>NOT(ISERROR(SEARCH("休暇不足",AH250)))</formula>
    </cfRule>
  </conditionalFormatting>
  <conditionalFormatting sqref="D248:AE248">
    <cfRule type="containsText" dxfId="411" priority="627" text="正月">
      <formula>NOT(ISERROR(SEARCH("正月",D248)))</formula>
    </cfRule>
    <cfRule type="containsText" dxfId="410" priority="628" text="夏休">
      <formula>NOT(ISERROR(SEARCH("夏休",D248)))</formula>
    </cfRule>
  </conditionalFormatting>
  <conditionalFormatting sqref="D249:AE249">
    <cfRule type="containsText" dxfId="409" priority="625" text="正月">
      <formula>NOT(ISERROR(SEARCH("正月",D249)))</formula>
    </cfRule>
    <cfRule type="containsText" dxfId="408" priority="626" text="夏休">
      <formula>NOT(ISERROR(SEARCH("夏休",D249)))</formula>
    </cfRule>
  </conditionalFormatting>
  <conditionalFormatting sqref="D248:AE249">
    <cfRule type="containsText" dxfId="407" priority="621" text="中止">
      <formula>NOT(ISERROR(SEARCH("中止",D248)))</formula>
    </cfRule>
    <cfRule type="containsText" dxfId="406" priority="624" text="休">
      <formula>NOT(ISERROR(SEARCH("休",D248)))</formula>
    </cfRule>
  </conditionalFormatting>
  <conditionalFormatting sqref="AK248:AK249">
    <cfRule type="containsText" dxfId="405" priority="623" text="未達成">
      <formula>NOT(ISERROR(SEARCH("未達成",AK248)))</formula>
    </cfRule>
  </conditionalFormatting>
  <conditionalFormatting sqref="AH248:AH249">
    <cfRule type="containsText" dxfId="404" priority="622" text="休暇不足">
      <formula>NOT(ISERROR(SEARCH("休暇不足",AH248)))</formula>
    </cfRule>
  </conditionalFormatting>
  <conditionalFormatting sqref="D246:AE246">
    <cfRule type="containsText" dxfId="403" priority="619" text="正月">
      <formula>NOT(ISERROR(SEARCH("正月",D246)))</formula>
    </cfRule>
    <cfRule type="containsText" dxfId="402" priority="620" text="夏休">
      <formula>NOT(ISERROR(SEARCH("夏休",D246)))</formula>
    </cfRule>
  </conditionalFormatting>
  <conditionalFormatting sqref="D247:AE247">
    <cfRule type="containsText" dxfId="401" priority="617" text="正月">
      <formula>NOT(ISERROR(SEARCH("正月",D247)))</formula>
    </cfRule>
    <cfRule type="containsText" dxfId="400" priority="618" text="夏休">
      <formula>NOT(ISERROR(SEARCH("夏休",D247)))</formula>
    </cfRule>
  </conditionalFormatting>
  <conditionalFormatting sqref="D246:AE247">
    <cfRule type="containsText" dxfId="399" priority="613" text="中止">
      <formula>NOT(ISERROR(SEARCH("中止",D246)))</formula>
    </cfRule>
    <cfRule type="containsText" dxfId="398" priority="616" text="休">
      <formula>NOT(ISERROR(SEARCH("休",D246)))</formula>
    </cfRule>
  </conditionalFormatting>
  <conditionalFormatting sqref="AK246:AK247">
    <cfRule type="containsText" dxfId="397" priority="615" text="未達成">
      <formula>NOT(ISERROR(SEARCH("未達成",AK246)))</formula>
    </cfRule>
  </conditionalFormatting>
  <conditionalFormatting sqref="AH246:AH247">
    <cfRule type="containsText" dxfId="396" priority="614" text="休暇不足">
      <formula>NOT(ISERROR(SEARCH("休暇不足",AH246)))</formula>
    </cfRule>
  </conditionalFormatting>
  <conditionalFormatting sqref="D260:AE260">
    <cfRule type="containsText" dxfId="395" priority="611" text="正月">
      <formula>NOT(ISERROR(SEARCH("正月",D260)))</formula>
    </cfRule>
    <cfRule type="containsText" dxfId="394" priority="612" text="夏休">
      <formula>NOT(ISERROR(SEARCH("夏休",D260)))</formula>
    </cfRule>
  </conditionalFormatting>
  <conditionalFormatting sqref="D261:AE261">
    <cfRule type="containsText" dxfId="393" priority="609" text="正月">
      <formula>NOT(ISERROR(SEARCH("正月",D261)))</formula>
    </cfRule>
    <cfRule type="containsText" dxfId="392" priority="610" text="夏休">
      <formula>NOT(ISERROR(SEARCH("夏休",D261)))</formula>
    </cfRule>
  </conditionalFormatting>
  <conditionalFormatting sqref="D260:AE261">
    <cfRule type="containsText" dxfId="391" priority="605" text="中止">
      <formula>NOT(ISERROR(SEARCH("中止",D260)))</formula>
    </cfRule>
    <cfRule type="containsText" dxfId="390" priority="608" text="休">
      <formula>NOT(ISERROR(SEARCH("休",D260)))</formula>
    </cfRule>
  </conditionalFormatting>
  <conditionalFormatting sqref="AK260:AK261">
    <cfRule type="containsText" dxfId="389" priority="607" text="未達成">
      <formula>NOT(ISERROR(SEARCH("未達成",AK260)))</formula>
    </cfRule>
  </conditionalFormatting>
  <conditionalFormatting sqref="AH260:AH261">
    <cfRule type="containsText" dxfId="388" priority="606" text="休暇不足">
      <formula>NOT(ISERROR(SEARCH("休暇不足",AH260)))</formula>
    </cfRule>
  </conditionalFormatting>
  <conditionalFormatting sqref="D268:AE268">
    <cfRule type="containsText" dxfId="387" priority="603" text="正月">
      <formula>NOT(ISERROR(SEARCH("正月",D268)))</formula>
    </cfRule>
    <cfRule type="containsText" dxfId="386" priority="604" text="夏休">
      <formula>NOT(ISERROR(SEARCH("夏休",D268)))</formula>
    </cfRule>
  </conditionalFormatting>
  <conditionalFormatting sqref="D269:AE269">
    <cfRule type="containsText" dxfId="385" priority="601" text="正月">
      <formula>NOT(ISERROR(SEARCH("正月",D269)))</formula>
    </cfRule>
    <cfRule type="containsText" dxfId="384" priority="602" text="夏休">
      <formula>NOT(ISERROR(SEARCH("夏休",D269)))</formula>
    </cfRule>
  </conditionalFormatting>
  <conditionalFormatting sqref="D268:AE269">
    <cfRule type="containsText" dxfId="383" priority="597" text="中止">
      <formula>NOT(ISERROR(SEARCH("中止",D268)))</formula>
    </cfRule>
    <cfRule type="containsText" dxfId="382" priority="600" text="休">
      <formula>NOT(ISERROR(SEARCH("休",D268)))</formula>
    </cfRule>
  </conditionalFormatting>
  <conditionalFormatting sqref="AK268:AK269">
    <cfRule type="containsText" dxfId="381" priority="599" text="未達成">
      <formula>NOT(ISERROR(SEARCH("未達成",AK268)))</formula>
    </cfRule>
  </conditionalFormatting>
  <conditionalFormatting sqref="AH268:AH269">
    <cfRule type="containsText" dxfId="380" priority="598" text="休暇不足">
      <formula>NOT(ISERROR(SEARCH("休暇不足",AH268)))</formula>
    </cfRule>
  </conditionalFormatting>
  <conditionalFormatting sqref="D266:AE266">
    <cfRule type="containsText" dxfId="379" priority="595" text="正月">
      <formula>NOT(ISERROR(SEARCH("正月",D266)))</formula>
    </cfRule>
    <cfRule type="containsText" dxfId="378" priority="596" text="夏休">
      <formula>NOT(ISERROR(SEARCH("夏休",D266)))</formula>
    </cfRule>
  </conditionalFormatting>
  <conditionalFormatting sqref="D267:AE267">
    <cfRule type="containsText" dxfId="377" priority="593" text="正月">
      <formula>NOT(ISERROR(SEARCH("正月",D267)))</formula>
    </cfRule>
    <cfRule type="containsText" dxfId="376" priority="594" text="夏休">
      <formula>NOT(ISERROR(SEARCH("夏休",D267)))</formula>
    </cfRule>
  </conditionalFormatting>
  <conditionalFormatting sqref="D266:AE267">
    <cfRule type="containsText" dxfId="375" priority="589" text="中止">
      <formula>NOT(ISERROR(SEARCH("中止",D266)))</formula>
    </cfRule>
    <cfRule type="containsText" dxfId="374" priority="592" text="休">
      <formula>NOT(ISERROR(SEARCH("休",D266)))</formula>
    </cfRule>
  </conditionalFormatting>
  <conditionalFormatting sqref="AK266:AK267">
    <cfRule type="containsText" dxfId="373" priority="591" text="未達成">
      <formula>NOT(ISERROR(SEARCH("未達成",AK266)))</formula>
    </cfRule>
  </conditionalFormatting>
  <conditionalFormatting sqref="AH266:AH267">
    <cfRule type="containsText" dxfId="372" priority="590" text="休暇不足">
      <formula>NOT(ISERROR(SEARCH("休暇不足",AH266)))</formula>
    </cfRule>
  </conditionalFormatting>
  <conditionalFormatting sqref="D264:AE264">
    <cfRule type="containsText" dxfId="371" priority="587" text="正月">
      <formula>NOT(ISERROR(SEARCH("正月",D264)))</formula>
    </cfRule>
    <cfRule type="containsText" dxfId="370" priority="588" text="夏休">
      <formula>NOT(ISERROR(SEARCH("夏休",D264)))</formula>
    </cfRule>
  </conditionalFormatting>
  <conditionalFormatting sqref="D265:AE265">
    <cfRule type="containsText" dxfId="369" priority="585" text="正月">
      <formula>NOT(ISERROR(SEARCH("正月",D265)))</formula>
    </cfRule>
    <cfRule type="containsText" dxfId="368" priority="586" text="夏休">
      <formula>NOT(ISERROR(SEARCH("夏休",D265)))</formula>
    </cfRule>
  </conditionalFormatting>
  <conditionalFormatting sqref="D264:AE265">
    <cfRule type="containsText" dxfId="367" priority="581" text="中止">
      <formula>NOT(ISERROR(SEARCH("中止",D264)))</formula>
    </cfRule>
    <cfRule type="containsText" dxfId="366" priority="584" text="休">
      <formula>NOT(ISERROR(SEARCH("休",D264)))</formula>
    </cfRule>
  </conditionalFormatting>
  <conditionalFormatting sqref="AK264:AK265">
    <cfRule type="containsText" dxfId="365" priority="583" text="未達成">
      <formula>NOT(ISERROR(SEARCH("未達成",AK264)))</formula>
    </cfRule>
  </conditionalFormatting>
  <conditionalFormatting sqref="AH264:AH265">
    <cfRule type="containsText" dxfId="364" priority="582" text="休暇不足">
      <formula>NOT(ISERROR(SEARCH("休暇不足",AH264)))</formula>
    </cfRule>
  </conditionalFormatting>
  <conditionalFormatting sqref="D262:AE262">
    <cfRule type="containsText" dxfId="363" priority="579" text="正月">
      <formula>NOT(ISERROR(SEARCH("正月",D262)))</formula>
    </cfRule>
    <cfRule type="containsText" dxfId="362" priority="580" text="夏休">
      <formula>NOT(ISERROR(SEARCH("夏休",D262)))</formula>
    </cfRule>
  </conditionalFormatting>
  <conditionalFormatting sqref="D263:AE263">
    <cfRule type="containsText" dxfId="361" priority="577" text="正月">
      <formula>NOT(ISERROR(SEARCH("正月",D263)))</formula>
    </cfRule>
    <cfRule type="containsText" dxfId="360" priority="578" text="夏休">
      <formula>NOT(ISERROR(SEARCH("夏休",D263)))</formula>
    </cfRule>
  </conditionalFormatting>
  <conditionalFormatting sqref="D262:AE263">
    <cfRule type="containsText" dxfId="359" priority="573" text="中止">
      <formula>NOT(ISERROR(SEARCH("中止",D262)))</formula>
    </cfRule>
    <cfRule type="containsText" dxfId="358" priority="576" text="休">
      <formula>NOT(ISERROR(SEARCH("休",D262)))</formula>
    </cfRule>
  </conditionalFormatting>
  <conditionalFormatting sqref="AK262:AK263">
    <cfRule type="containsText" dxfId="357" priority="575" text="未達成">
      <formula>NOT(ISERROR(SEARCH("未達成",AK262)))</formula>
    </cfRule>
  </conditionalFormatting>
  <conditionalFormatting sqref="AH262:AH263">
    <cfRule type="containsText" dxfId="356" priority="574" text="休暇不足">
      <formula>NOT(ISERROR(SEARCH("休暇不足",AH262)))</formula>
    </cfRule>
  </conditionalFormatting>
  <conditionalFormatting sqref="D276:AE276">
    <cfRule type="containsText" dxfId="355" priority="571" text="正月">
      <formula>NOT(ISERROR(SEARCH("正月",D276)))</formula>
    </cfRule>
    <cfRule type="containsText" dxfId="354" priority="572" text="夏休">
      <formula>NOT(ISERROR(SEARCH("夏休",D276)))</formula>
    </cfRule>
  </conditionalFormatting>
  <conditionalFormatting sqref="D277:AE277">
    <cfRule type="containsText" dxfId="353" priority="569" text="正月">
      <formula>NOT(ISERROR(SEARCH("正月",D277)))</formula>
    </cfRule>
    <cfRule type="containsText" dxfId="352" priority="570" text="夏休">
      <formula>NOT(ISERROR(SEARCH("夏休",D277)))</formula>
    </cfRule>
  </conditionalFormatting>
  <conditionalFormatting sqref="D276:AE277">
    <cfRule type="containsText" dxfId="351" priority="565" text="中止">
      <formula>NOT(ISERROR(SEARCH("中止",D276)))</formula>
    </cfRule>
    <cfRule type="containsText" dxfId="350" priority="568" text="休">
      <formula>NOT(ISERROR(SEARCH("休",D276)))</formula>
    </cfRule>
  </conditionalFormatting>
  <conditionalFormatting sqref="AK276:AK277">
    <cfRule type="containsText" dxfId="349" priority="567" text="未達成">
      <formula>NOT(ISERROR(SEARCH("未達成",AK276)))</formula>
    </cfRule>
  </conditionalFormatting>
  <conditionalFormatting sqref="AH276:AH277">
    <cfRule type="containsText" dxfId="348" priority="566" text="休暇不足">
      <formula>NOT(ISERROR(SEARCH("休暇不足",AH276)))</formula>
    </cfRule>
  </conditionalFormatting>
  <conditionalFormatting sqref="D284:AE284">
    <cfRule type="containsText" dxfId="347" priority="563" text="正月">
      <formula>NOT(ISERROR(SEARCH("正月",D284)))</formula>
    </cfRule>
    <cfRule type="containsText" dxfId="346" priority="564" text="夏休">
      <formula>NOT(ISERROR(SEARCH("夏休",D284)))</formula>
    </cfRule>
  </conditionalFormatting>
  <conditionalFormatting sqref="D285:AE285">
    <cfRule type="containsText" dxfId="345" priority="561" text="正月">
      <formula>NOT(ISERROR(SEARCH("正月",D285)))</formula>
    </cfRule>
    <cfRule type="containsText" dxfId="344" priority="562" text="夏休">
      <formula>NOT(ISERROR(SEARCH("夏休",D285)))</formula>
    </cfRule>
  </conditionalFormatting>
  <conditionalFormatting sqref="D284:AE285">
    <cfRule type="containsText" dxfId="343" priority="557" text="中止">
      <formula>NOT(ISERROR(SEARCH("中止",D284)))</formula>
    </cfRule>
    <cfRule type="containsText" dxfId="342" priority="560" text="休">
      <formula>NOT(ISERROR(SEARCH("休",D284)))</formula>
    </cfRule>
  </conditionalFormatting>
  <conditionalFormatting sqref="AK284:AK285">
    <cfRule type="containsText" dxfId="341" priority="559" text="未達成">
      <formula>NOT(ISERROR(SEARCH("未達成",AK284)))</formula>
    </cfRule>
  </conditionalFormatting>
  <conditionalFormatting sqref="AH284:AH285">
    <cfRule type="containsText" dxfId="340" priority="558" text="休暇不足">
      <formula>NOT(ISERROR(SEARCH("休暇不足",AH284)))</formula>
    </cfRule>
  </conditionalFormatting>
  <conditionalFormatting sqref="D282:AE282">
    <cfRule type="containsText" dxfId="339" priority="555" text="正月">
      <formula>NOT(ISERROR(SEARCH("正月",D282)))</formula>
    </cfRule>
    <cfRule type="containsText" dxfId="338" priority="556" text="夏休">
      <formula>NOT(ISERROR(SEARCH("夏休",D282)))</formula>
    </cfRule>
  </conditionalFormatting>
  <conditionalFormatting sqref="D283:AE283">
    <cfRule type="containsText" dxfId="337" priority="553" text="正月">
      <formula>NOT(ISERROR(SEARCH("正月",D283)))</formula>
    </cfRule>
    <cfRule type="containsText" dxfId="336" priority="554" text="夏休">
      <formula>NOT(ISERROR(SEARCH("夏休",D283)))</formula>
    </cfRule>
  </conditionalFormatting>
  <conditionalFormatting sqref="D282:AE283">
    <cfRule type="containsText" dxfId="335" priority="549" text="中止">
      <formula>NOT(ISERROR(SEARCH("中止",D282)))</formula>
    </cfRule>
    <cfRule type="containsText" dxfId="334" priority="552" text="休">
      <formula>NOT(ISERROR(SEARCH("休",D282)))</formula>
    </cfRule>
  </conditionalFormatting>
  <conditionalFormatting sqref="AK282:AK283">
    <cfRule type="containsText" dxfId="333" priority="551" text="未達成">
      <formula>NOT(ISERROR(SEARCH("未達成",AK282)))</formula>
    </cfRule>
  </conditionalFormatting>
  <conditionalFormatting sqref="AH282:AH283">
    <cfRule type="containsText" dxfId="332" priority="550" text="休暇不足">
      <formula>NOT(ISERROR(SEARCH("休暇不足",AH282)))</formula>
    </cfRule>
  </conditionalFormatting>
  <conditionalFormatting sqref="D280:AE280">
    <cfRule type="containsText" dxfId="331" priority="547" text="正月">
      <formula>NOT(ISERROR(SEARCH("正月",D280)))</formula>
    </cfRule>
    <cfRule type="containsText" dxfId="330" priority="548" text="夏休">
      <formula>NOT(ISERROR(SEARCH("夏休",D280)))</formula>
    </cfRule>
  </conditionalFormatting>
  <conditionalFormatting sqref="D281:AE281">
    <cfRule type="containsText" dxfId="329" priority="545" text="正月">
      <formula>NOT(ISERROR(SEARCH("正月",D281)))</formula>
    </cfRule>
    <cfRule type="containsText" dxfId="328" priority="546" text="夏休">
      <formula>NOT(ISERROR(SEARCH("夏休",D281)))</formula>
    </cfRule>
  </conditionalFormatting>
  <conditionalFormatting sqref="D280:AE281">
    <cfRule type="containsText" dxfId="327" priority="541" text="中止">
      <formula>NOT(ISERROR(SEARCH("中止",D280)))</formula>
    </cfRule>
    <cfRule type="containsText" dxfId="326" priority="544" text="休">
      <formula>NOT(ISERROR(SEARCH("休",D280)))</formula>
    </cfRule>
  </conditionalFormatting>
  <conditionalFormatting sqref="AK280:AK281">
    <cfRule type="containsText" dxfId="325" priority="543" text="未達成">
      <formula>NOT(ISERROR(SEARCH("未達成",AK280)))</formula>
    </cfRule>
  </conditionalFormatting>
  <conditionalFormatting sqref="AH280:AH281">
    <cfRule type="containsText" dxfId="324" priority="542" text="休暇不足">
      <formula>NOT(ISERROR(SEARCH("休暇不足",AH280)))</formula>
    </cfRule>
  </conditionalFormatting>
  <conditionalFormatting sqref="D278:AE278">
    <cfRule type="containsText" dxfId="323" priority="539" text="正月">
      <formula>NOT(ISERROR(SEARCH("正月",D278)))</formula>
    </cfRule>
    <cfRule type="containsText" dxfId="322" priority="540" text="夏休">
      <formula>NOT(ISERROR(SEARCH("夏休",D278)))</formula>
    </cfRule>
  </conditionalFormatting>
  <conditionalFormatting sqref="D279:AE279">
    <cfRule type="containsText" dxfId="321" priority="537" text="正月">
      <formula>NOT(ISERROR(SEARCH("正月",D279)))</formula>
    </cfRule>
    <cfRule type="containsText" dxfId="320" priority="538" text="夏休">
      <formula>NOT(ISERROR(SEARCH("夏休",D279)))</formula>
    </cfRule>
  </conditionalFormatting>
  <conditionalFormatting sqref="D278:AE279">
    <cfRule type="containsText" dxfId="319" priority="533" text="中止">
      <formula>NOT(ISERROR(SEARCH("中止",D278)))</formula>
    </cfRule>
    <cfRule type="containsText" dxfId="318" priority="536" text="休">
      <formula>NOT(ISERROR(SEARCH("休",D278)))</formula>
    </cfRule>
  </conditionalFormatting>
  <conditionalFormatting sqref="AK278:AK279">
    <cfRule type="containsText" dxfId="317" priority="535" text="未達成">
      <formula>NOT(ISERROR(SEARCH("未達成",AK278)))</formula>
    </cfRule>
  </conditionalFormatting>
  <conditionalFormatting sqref="AH278:AH279">
    <cfRule type="containsText" dxfId="316" priority="534" text="休暇不足">
      <formula>NOT(ISERROR(SEARCH("休暇不足",AH278)))</formula>
    </cfRule>
  </conditionalFormatting>
  <conditionalFormatting sqref="D292:AE292">
    <cfRule type="containsText" dxfId="315" priority="531" text="正月">
      <formula>NOT(ISERROR(SEARCH("正月",D292)))</formula>
    </cfRule>
    <cfRule type="containsText" dxfId="314" priority="532" text="夏休">
      <formula>NOT(ISERROR(SEARCH("夏休",D292)))</formula>
    </cfRule>
  </conditionalFormatting>
  <conditionalFormatting sqref="D293:AE293">
    <cfRule type="containsText" dxfId="313" priority="529" text="正月">
      <formula>NOT(ISERROR(SEARCH("正月",D293)))</formula>
    </cfRule>
    <cfRule type="containsText" dxfId="312" priority="530" text="夏休">
      <formula>NOT(ISERROR(SEARCH("夏休",D293)))</formula>
    </cfRule>
  </conditionalFormatting>
  <conditionalFormatting sqref="D292:AE293">
    <cfRule type="containsText" dxfId="311" priority="525" text="中止">
      <formula>NOT(ISERROR(SEARCH("中止",D292)))</formula>
    </cfRule>
    <cfRule type="containsText" dxfId="310" priority="528" text="休">
      <formula>NOT(ISERROR(SEARCH("休",D292)))</formula>
    </cfRule>
  </conditionalFormatting>
  <conditionalFormatting sqref="AK292:AK293">
    <cfRule type="containsText" dxfId="309" priority="527" text="未達成">
      <formula>NOT(ISERROR(SEARCH("未達成",AK292)))</formula>
    </cfRule>
  </conditionalFormatting>
  <conditionalFormatting sqref="AH292:AH293">
    <cfRule type="containsText" dxfId="308" priority="526" text="休暇不足">
      <formula>NOT(ISERROR(SEARCH("休暇不足",AH292)))</formula>
    </cfRule>
  </conditionalFormatting>
  <conditionalFormatting sqref="D300:AE300">
    <cfRule type="containsText" dxfId="307" priority="523" text="正月">
      <formula>NOT(ISERROR(SEARCH("正月",D300)))</formula>
    </cfRule>
    <cfRule type="containsText" dxfId="306" priority="524" text="夏休">
      <formula>NOT(ISERROR(SEARCH("夏休",D300)))</formula>
    </cfRule>
  </conditionalFormatting>
  <conditionalFormatting sqref="D301:AE301">
    <cfRule type="containsText" dxfId="305" priority="521" text="正月">
      <formula>NOT(ISERROR(SEARCH("正月",D301)))</formula>
    </cfRule>
    <cfRule type="containsText" dxfId="304" priority="522" text="夏休">
      <formula>NOT(ISERROR(SEARCH("夏休",D301)))</formula>
    </cfRule>
  </conditionalFormatting>
  <conditionalFormatting sqref="D300:AE301">
    <cfRule type="containsText" dxfId="303" priority="517" text="中止">
      <formula>NOT(ISERROR(SEARCH("中止",D300)))</formula>
    </cfRule>
    <cfRule type="containsText" dxfId="302" priority="520" text="休">
      <formula>NOT(ISERROR(SEARCH("休",D300)))</formula>
    </cfRule>
  </conditionalFormatting>
  <conditionalFormatting sqref="AK300:AK301">
    <cfRule type="containsText" dxfId="301" priority="519" text="未達成">
      <formula>NOT(ISERROR(SEARCH("未達成",AK300)))</formula>
    </cfRule>
  </conditionalFormatting>
  <conditionalFormatting sqref="AH300:AH301">
    <cfRule type="containsText" dxfId="300" priority="518" text="休暇不足">
      <formula>NOT(ISERROR(SEARCH("休暇不足",AH300)))</formula>
    </cfRule>
  </conditionalFormatting>
  <conditionalFormatting sqref="D298:AE298">
    <cfRule type="containsText" dxfId="299" priority="515" text="正月">
      <formula>NOT(ISERROR(SEARCH("正月",D298)))</formula>
    </cfRule>
    <cfRule type="containsText" dxfId="298" priority="516" text="夏休">
      <formula>NOT(ISERROR(SEARCH("夏休",D298)))</formula>
    </cfRule>
  </conditionalFormatting>
  <conditionalFormatting sqref="D299:AE299">
    <cfRule type="containsText" dxfId="297" priority="513" text="正月">
      <formula>NOT(ISERROR(SEARCH("正月",D299)))</formula>
    </cfRule>
    <cfRule type="containsText" dxfId="296" priority="514" text="夏休">
      <formula>NOT(ISERROR(SEARCH("夏休",D299)))</formula>
    </cfRule>
  </conditionalFormatting>
  <conditionalFormatting sqref="D298:AE299">
    <cfRule type="containsText" dxfId="295" priority="509" text="中止">
      <formula>NOT(ISERROR(SEARCH("中止",D298)))</formula>
    </cfRule>
    <cfRule type="containsText" dxfId="294" priority="512" text="休">
      <formula>NOT(ISERROR(SEARCH("休",D298)))</formula>
    </cfRule>
  </conditionalFormatting>
  <conditionalFormatting sqref="AK298:AK299">
    <cfRule type="containsText" dxfId="293" priority="511" text="未達成">
      <formula>NOT(ISERROR(SEARCH("未達成",AK298)))</formula>
    </cfRule>
  </conditionalFormatting>
  <conditionalFormatting sqref="AH298:AH299">
    <cfRule type="containsText" dxfId="292" priority="510" text="休暇不足">
      <formula>NOT(ISERROR(SEARCH("休暇不足",AH298)))</formula>
    </cfRule>
  </conditionalFormatting>
  <conditionalFormatting sqref="D296:AE296">
    <cfRule type="containsText" dxfId="291" priority="507" text="正月">
      <formula>NOT(ISERROR(SEARCH("正月",D296)))</formula>
    </cfRule>
    <cfRule type="containsText" dxfId="290" priority="508" text="夏休">
      <formula>NOT(ISERROR(SEARCH("夏休",D296)))</formula>
    </cfRule>
  </conditionalFormatting>
  <conditionalFormatting sqref="D297:AE297">
    <cfRule type="containsText" dxfId="289" priority="505" text="正月">
      <formula>NOT(ISERROR(SEARCH("正月",D297)))</formula>
    </cfRule>
    <cfRule type="containsText" dxfId="288" priority="506" text="夏休">
      <formula>NOT(ISERROR(SEARCH("夏休",D297)))</formula>
    </cfRule>
  </conditionalFormatting>
  <conditionalFormatting sqref="D296:AE297">
    <cfRule type="containsText" dxfId="287" priority="501" text="中止">
      <formula>NOT(ISERROR(SEARCH("中止",D296)))</formula>
    </cfRule>
    <cfRule type="containsText" dxfId="286" priority="504" text="休">
      <formula>NOT(ISERROR(SEARCH("休",D296)))</formula>
    </cfRule>
  </conditionalFormatting>
  <conditionalFormatting sqref="AK296:AK297">
    <cfRule type="containsText" dxfId="285" priority="503" text="未達成">
      <formula>NOT(ISERROR(SEARCH("未達成",AK296)))</formula>
    </cfRule>
  </conditionalFormatting>
  <conditionalFormatting sqref="AH296:AH297">
    <cfRule type="containsText" dxfId="284" priority="502" text="休暇不足">
      <formula>NOT(ISERROR(SEARCH("休暇不足",AH296)))</formula>
    </cfRule>
  </conditionalFormatting>
  <conditionalFormatting sqref="D294:AE294">
    <cfRule type="containsText" dxfId="283" priority="499" text="正月">
      <formula>NOT(ISERROR(SEARCH("正月",D294)))</formula>
    </cfRule>
    <cfRule type="containsText" dxfId="282" priority="500" text="夏休">
      <formula>NOT(ISERROR(SEARCH("夏休",D294)))</formula>
    </cfRule>
  </conditionalFormatting>
  <conditionalFormatting sqref="D295:AE295">
    <cfRule type="containsText" dxfId="281" priority="497" text="正月">
      <formula>NOT(ISERROR(SEARCH("正月",D295)))</formula>
    </cfRule>
    <cfRule type="containsText" dxfId="280" priority="498" text="夏休">
      <formula>NOT(ISERROR(SEARCH("夏休",D295)))</formula>
    </cfRule>
  </conditionalFormatting>
  <conditionalFormatting sqref="D294:AE295">
    <cfRule type="containsText" dxfId="279" priority="493" text="中止">
      <formula>NOT(ISERROR(SEARCH("中止",D294)))</formula>
    </cfRule>
    <cfRule type="containsText" dxfId="278" priority="496" text="休">
      <formula>NOT(ISERROR(SEARCH("休",D294)))</formula>
    </cfRule>
  </conditionalFormatting>
  <conditionalFormatting sqref="AK294:AK295">
    <cfRule type="containsText" dxfId="277" priority="495" text="未達成">
      <formula>NOT(ISERROR(SEARCH("未達成",AK294)))</formula>
    </cfRule>
  </conditionalFormatting>
  <conditionalFormatting sqref="AH294:AH295">
    <cfRule type="containsText" dxfId="276" priority="494" text="休暇不足">
      <formula>NOT(ISERROR(SEARCH("休暇不足",AH294)))</formula>
    </cfRule>
  </conditionalFormatting>
  <conditionalFormatting sqref="D308:AE308">
    <cfRule type="containsText" dxfId="275" priority="491" text="正月">
      <formula>NOT(ISERROR(SEARCH("正月",D308)))</formula>
    </cfRule>
    <cfRule type="containsText" dxfId="274" priority="492" text="夏休">
      <formula>NOT(ISERROR(SEARCH("夏休",D308)))</formula>
    </cfRule>
  </conditionalFormatting>
  <conditionalFormatting sqref="D309:AE309">
    <cfRule type="containsText" dxfId="273" priority="489" text="正月">
      <formula>NOT(ISERROR(SEARCH("正月",D309)))</formula>
    </cfRule>
    <cfRule type="containsText" dxfId="272" priority="490" text="夏休">
      <formula>NOT(ISERROR(SEARCH("夏休",D309)))</formula>
    </cfRule>
  </conditionalFormatting>
  <conditionalFormatting sqref="D308:AE309">
    <cfRule type="containsText" dxfId="271" priority="485" text="中止">
      <formula>NOT(ISERROR(SEARCH("中止",D308)))</formula>
    </cfRule>
    <cfRule type="containsText" dxfId="270" priority="488" text="休">
      <formula>NOT(ISERROR(SEARCH("休",D308)))</formula>
    </cfRule>
  </conditionalFormatting>
  <conditionalFormatting sqref="AK308:AK309">
    <cfRule type="containsText" dxfId="269" priority="487" text="未達成">
      <formula>NOT(ISERROR(SEARCH("未達成",AK308)))</formula>
    </cfRule>
  </conditionalFormatting>
  <conditionalFormatting sqref="AH308:AH309">
    <cfRule type="containsText" dxfId="268" priority="486" text="休暇不足">
      <formula>NOT(ISERROR(SEARCH("休暇不足",AH308)))</formula>
    </cfRule>
  </conditionalFormatting>
  <conditionalFormatting sqref="D316:AE316">
    <cfRule type="containsText" dxfId="267" priority="483" text="正月">
      <formula>NOT(ISERROR(SEARCH("正月",D316)))</formula>
    </cfRule>
    <cfRule type="containsText" dxfId="266" priority="484" text="夏休">
      <formula>NOT(ISERROR(SEARCH("夏休",D316)))</formula>
    </cfRule>
  </conditionalFormatting>
  <conditionalFormatting sqref="D317:AE317">
    <cfRule type="containsText" dxfId="265" priority="481" text="正月">
      <formula>NOT(ISERROR(SEARCH("正月",D317)))</formula>
    </cfRule>
    <cfRule type="containsText" dxfId="264" priority="482" text="夏休">
      <formula>NOT(ISERROR(SEARCH("夏休",D317)))</formula>
    </cfRule>
  </conditionalFormatting>
  <conditionalFormatting sqref="D316:AE317">
    <cfRule type="containsText" dxfId="263" priority="477" text="中止">
      <formula>NOT(ISERROR(SEARCH("中止",D316)))</formula>
    </cfRule>
    <cfRule type="containsText" dxfId="262" priority="480" text="休">
      <formula>NOT(ISERROR(SEARCH("休",D316)))</formula>
    </cfRule>
  </conditionalFormatting>
  <conditionalFormatting sqref="AK316:AK317">
    <cfRule type="containsText" dxfId="261" priority="479" text="未達成">
      <formula>NOT(ISERROR(SEARCH("未達成",AK316)))</formula>
    </cfRule>
  </conditionalFormatting>
  <conditionalFormatting sqref="AH316:AH317">
    <cfRule type="containsText" dxfId="260" priority="478" text="休暇不足">
      <formula>NOT(ISERROR(SEARCH("休暇不足",AH316)))</formula>
    </cfRule>
  </conditionalFormatting>
  <conditionalFormatting sqref="D314:AE314">
    <cfRule type="containsText" dxfId="259" priority="475" text="正月">
      <formula>NOT(ISERROR(SEARCH("正月",D314)))</formula>
    </cfRule>
    <cfRule type="containsText" dxfId="258" priority="476" text="夏休">
      <formula>NOT(ISERROR(SEARCH("夏休",D314)))</formula>
    </cfRule>
  </conditionalFormatting>
  <conditionalFormatting sqref="D315:AE315">
    <cfRule type="containsText" dxfId="257" priority="473" text="正月">
      <formula>NOT(ISERROR(SEARCH("正月",D315)))</formula>
    </cfRule>
    <cfRule type="containsText" dxfId="256" priority="474" text="夏休">
      <formula>NOT(ISERROR(SEARCH("夏休",D315)))</formula>
    </cfRule>
  </conditionalFormatting>
  <conditionalFormatting sqref="D314:AE315">
    <cfRule type="containsText" dxfId="255" priority="469" text="中止">
      <formula>NOT(ISERROR(SEARCH("中止",D314)))</formula>
    </cfRule>
    <cfRule type="containsText" dxfId="254" priority="472" text="休">
      <formula>NOT(ISERROR(SEARCH("休",D314)))</formula>
    </cfRule>
  </conditionalFormatting>
  <conditionalFormatting sqref="AK314:AK315">
    <cfRule type="containsText" dxfId="253" priority="471" text="未達成">
      <formula>NOT(ISERROR(SEARCH("未達成",AK314)))</formula>
    </cfRule>
  </conditionalFormatting>
  <conditionalFormatting sqref="AH314:AH315">
    <cfRule type="containsText" dxfId="252" priority="470" text="休暇不足">
      <formula>NOT(ISERROR(SEARCH("休暇不足",AH314)))</formula>
    </cfRule>
  </conditionalFormatting>
  <conditionalFormatting sqref="D312:AE312">
    <cfRule type="containsText" dxfId="251" priority="467" text="正月">
      <formula>NOT(ISERROR(SEARCH("正月",D312)))</formula>
    </cfRule>
    <cfRule type="containsText" dxfId="250" priority="468" text="夏休">
      <formula>NOT(ISERROR(SEARCH("夏休",D312)))</formula>
    </cfRule>
  </conditionalFormatting>
  <conditionalFormatting sqref="D313:AE313">
    <cfRule type="containsText" dxfId="249" priority="465" text="正月">
      <formula>NOT(ISERROR(SEARCH("正月",D313)))</formula>
    </cfRule>
    <cfRule type="containsText" dxfId="248" priority="466" text="夏休">
      <formula>NOT(ISERROR(SEARCH("夏休",D313)))</formula>
    </cfRule>
  </conditionalFormatting>
  <conditionalFormatting sqref="D312:AE313">
    <cfRule type="containsText" dxfId="247" priority="461" text="中止">
      <formula>NOT(ISERROR(SEARCH("中止",D312)))</formula>
    </cfRule>
    <cfRule type="containsText" dxfId="246" priority="464" text="休">
      <formula>NOT(ISERROR(SEARCH("休",D312)))</formula>
    </cfRule>
  </conditionalFormatting>
  <conditionalFormatting sqref="AK312:AK313">
    <cfRule type="containsText" dxfId="245" priority="463" text="未達成">
      <formula>NOT(ISERROR(SEARCH("未達成",AK312)))</formula>
    </cfRule>
  </conditionalFormatting>
  <conditionalFormatting sqref="AH312:AH313">
    <cfRule type="containsText" dxfId="244" priority="462" text="休暇不足">
      <formula>NOT(ISERROR(SEARCH("休暇不足",AH312)))</formula>
    </cfRule>
  </conditionalFormatting>
  <conditionalFormatting sqref="D310:AE310">
    <cfRule type="containsText" dxfId="243" priority="459" text="正月">
      <formula>NOT(ISERROR(SEARCH("正月",D310)))</formula>
    </cfRule>
    <cfRule type="containsText" dxfId="242" priority="460" text="夏休">
      <formula>NOT(ISERROR(SEARCH("夏休",D310)))</formula>
    </cfRule>
  </conditionalFormatting>
  <conditionalFormatting sqref="D311:AE311">
    <cfRule type="containsText" dxfId="241" priority="457" text="正月">
      <formula>NOT(ISERROR(SEARCH("正月",D311)))</formula>
    </cfRule>
    <cfRule type="containsText" dxfId="240" priority="458" text="夏休">
      <formula>NOT(ISERROR(SEARCH("夏休",D311)))</formula>
    </cfRule>
  </conditionalFormatting>
  <conditionalFormatting sqref="D310:AE311">
    <cfRule type="containsText" dxfId="239" priority="453" text="中止">
      <formula>NOT(ISERROR(SEARCH("中止",D310)))</formula>
    </cfRule>
    <cfRule type="containsText" dxfId="238" priority="456" text="休">
      <formula>NOT(ISERROR(SEARCH("休",D310)))</formula>
    </cfRule>
  </conditionalFormatting>
  <conditionalFormatting sqref="AK310:AK311">
    <cfRule type="containsText" dxfId="237" priority="455" text="未達成">
      <formula>NOT(ISERROR(SEARCH("未達成",AK310)))</formula>
    </cfRule>
  </conditionalFormatting>
  <conditionalFormatting sqref="AH310:AH311">
    <cfRule type="containsText" dxfId="236" priority="454" text="休暇不足">
      <formula>NOT(ISERROR(SEARCH("休暇不足",AH310)))</formula>
    </cfRule>
  </conditionalFormatting>
  <conditionalFormatting sqref="D324:AE324">
    <cfRule type="containsText" dxfId="235" priority="451" text="正月">
      <formula>NOT(ISERROR(SEARCH("正月",D324)))</formula>
    </cfRule>
    <cfRule type="containsText" dxfId="234" priority="452" text="夏休">
      <formula>NOT(ISERROR(SEARCH("夏休",D324)))</formula>
    </cfRule>
  </conditionalFormatting>
  <conditionalFormatting sqref="D325:AE325">
    <cfRule type="containsText" dxfId="233" priority="449" text="正月">
      <formula>NOT(ISERROR(SEARCH("正月",D325)))</formula>
    </cfRule>
    <cfRule type="containsText" dxfId="232" priority="450" text="夏休">
      <formula>NOT(ISERROR(SEARCH("夏休",D325)))</formula>
    </cfRule>
  </conditionalFormatting>
  <conditionalFormatting sqref="D324:AE325">
    <cfRule type="containsText" dxfId="231" priority="445" text="中止">
      <formula>NOT(ISERROR(SEARCH("中止",D324)))</formula>
    </cfRule>
    <cfRule type="containsText" dxfId="230" priority="448" text="休">
      <formula>NOT(ISERROR(SEARCH("休",D324)))</formula>
    </cfRule>
  </conditionalFormatting>
  <conditionalFormatting sqref="AK324:AK325">
    <cfRule type="containsText" dxfId="229" priority="447" text="未達成">
      <formula>NOT(ISERROR(SEARCH("未達成",AK324)))</formula>
    </cfRule>
  </conditionalFormatting>
  <conditionalFormatting sqref="AH324:AH325">
    <cfRule type="containsText" dxfId="228" priority="446" text="休暇不足">
      <formula>NOT(ISERROR(SEARCH("休暇不足",AH324)))</formula>
    </cfRule>
  </conditionalFormatting>
  <conditionalFormatting sqref="D332:AE332">
    <cfRule type="containsText" dxfId="227" priority="443" text="正月">
      <formula>NOT(ISERROR(SEARCH("正月",D332)))</formula>
    </cfRule>
    <cfRule type="containsText" dxfId="226" priority="444" text="夏休">
      <formula>NOT(ISERROR(SEARCH("夏休",D332)))</formula>
    </cfRule>
  </conditionalFormatting>
  <conditionalFormatting sqref="D333:AE333">
    <cfRule type="containsText" dxfId="225" priority="441" text="正月">
      <formula>NOT(ISERROR(SEARCH("正月",D333)))</formula>
    </cfRule>
    <cfRule type="containsText" dxfId="224" priority="442" text="夏休">
      <formula>NOT(ISERROR(SEARCH("夏休",D333)))</formula>
    </cfRule>
  </conditionalFormatting>
  <conditionalFormatting sqref="D332:AE333">
    <cfRule type="containsText" dxfId="223" priority="437" text="中止">
      <formula>NOT(ISERROR(SEARCH("中止",D332)))</formula>
    </cfRule>
    <cfRule type="containsText" dxfId="222" priority="440" text="休">
      <formula>NOT(ISERROR(SEARCH("休",D332)))</formula>
    </cfRule>
  </conditionalFormatting>
  <conditionalFormatting sqref="AK332:AK333">
    <cfRule type="containsText" dxfId="221" priority="439" text="未達成">
      <formula>NOT(ISERROR(SEARCH("未達成",AK332)))</formula>
    </cfRule>
  </conditionalFormatting>
  <conditionalFormatting sqref="AH332:AH333">
    <cfRule type="containsText" dxfId="220" priority="438" text="休暇不足">
      <formula>NOT(ISERROR(SEARCH("休暇不足",AH332)))</formula>
    </cfRule>
  </conditionalFormatting>
  <conditionalFormatting sqref="D330:AE330">
    <cfRule type="containsText" dxfId="219" priority="435" text="正月">
      <formula>NOT(ISERROR(SEARCH("正月",D330)))</formula>
    </cfRule>
    <cfRule type="containsText" dxfId="218" priority="436" text="夏休">
      <formula>NOT(ISERROR(SEARCH("夏休",D330)))</formula>
    </cfRule>
  </conditionalFormatting>
  <conditionalFormatting sqref="D331:AE331">
    <cfRule type="containsText" dxfId="217" priority="433" text="正月">
      <formula>NOT(ISERROR(SEARCH("正月",D331)))</formula>
    </cfRule>
    <cfRule type="containsText" dxfId="216" priority="434" text="夏休">
      <formula>NOT(ISERROR(SEARCH("夏休",D331)))</formula>
    </cfRule>
  </conditionalFormatting>
  <conditionalFormatting sqref="D330:AE331">
    <cfRule type="containsText" dxfId="215" priority="429" text="中止">
      <formula>NOT(ISERROR(SEARCH("中止",D330)))</formula>
    </cfRule>
    <cfRule type="containsText" dxfId="214" priority="432" text="休">
      <formula>NOT(ISERROR(SEARCH("休",D330)))</formula>
    </cfRule>
  </conditionalFormatting>
  <conditionalFormatting sqref="AK330:AK331">
    <cfRule type="containsText" dxfId="213" priority="431" text="未達成">
      <formula>NOT(ISERROR(SEARCH("未達成",AK330)))</formula>
    </cfRule>
  </conditionalFormatting>
  <conditionalFormatting sqref="AH330:AH331">
    <cfRule type="containsText" dxfId="212" priority="430" text="休暇不足">
      <formula>NOT(ISERROR(SEARCH("休暇不足",AH330)))</formula>
    </cfRule>
  </conditionalFormatting>
  <conditionalFormatting sqref="D328:AE328">
    <cfRule type="containsText" dxfId="211" priority="427" text="正月">
      <formula>NOT(ISERROR(SEARCH("正月",D328)))</formula>
    </cfRule>
    <cfRule type="containsText" dxfId="210" priority="428" text="夏休">
      <formula>NOT(ISERROR(SEARCH("夏休",D328)))</formula>
    </cfRule>
  </conditionalFormatting>
  <conditionalFormatting sqref="D329:AE329">
    <cfRule type="containsText" dxfId="209" priority="425" text="正月">
      <formula>NOT(ISERROR(SEARCH("正月",D329)))</formula>
    </cfRule>
    <cfRule type="containsText" dxfId="208" priority="426" text="夏休">
      <formula>NOT(ISERROR(SEARCH("夏休",D329)))</formula>
    </cfRule>
  </conditionalFormatting>
  <conditionalFormatting sqref="D328:AE329">
    <cfRule type="containsText" dxfId="207" priority="421" text="中止">
      <formula>NOT(ISERROR(SEARCH("中止",D328)))</formula>
    </cfRule>
    <cfRule type="containsText" dxfId="206" priority="424" text="休">
      <formula>NOT(ISERROR(SEARCH("休",D328)))</formula>
    </cfRule>
  </conditionalFormatting>
  <conditionalFormatting sqref="AK328:AK329">
    <cfRule type="containsText" dxfId="205" priority="423" text="未達成">
      <formula>NOT(ISERROR(SEARCH("未達成",AK328)))</formula>
    </cfRule>
  </conditionalFormatting>
  <conditionalFormatting sqref="AH328:AH329">
    <cfRule type="containsText" dxfId="204" priority="422" text="休暇不足">
      <formula>NOT(ISERROR(SEARCH("休暇不足",AH328)))</formula>
    </cfRule>
  </conditionalFormatting>
  <conditionalFormatting sqref="D326:AE326">
    <cfRule type="containsText" dxfId="203" priority="419" text="正月">
      <formula>NOT(ISERROR(SEARCH("正月",D326)))</formula>
    </cfRule>
    <cfRule type="containsText" dxfId="202" priority="420" text="夏休">
      <formula>NOT(ISERROR(SEARCH("夏休",D326)))</formula>
    </cfRule>
  </conditionalFormatting>
  <conditionalFormatting sqref="D327:AE327">
    <cfRule type="containsText" dxfId="201" priority="417" text="正月">
      <formula>NOT(ISERROR(SEARCH("正月",D327)))</formula>
    </cfRule>
    <cfRule type="containsText" dxfId="200" priority="418" text="夏休">
      <formula>NOT(ISERROR(SEARCH("夏休",D327)))</formula>
    </cfRule>
  </conditionalFormatting>
  <conditionalFormatting sqref="D326:AE327">
    <cfRule type="containsText" dxfId="199" priority="413" text="中止">
      <formula>NOT(ISERROR(SEARCH("中止",D326)))</formula>
    </cfRule>
    <cfRule type="containsText" dxfId="198" priority="416" text="休">
      <formula>NOT(ISERROR(SEARCH("休",D326)))</formula>
    </cfRule>
  </conditionalFormatting>
  <conditionalFormatting sqref="AK326:AK327">
    <cfRule type="containsText" dxfId="197" priority="415" text="未達成">
      <formula>NOT(ISERROR(SEARCH("未達成",AK326)))</formula>
    </cfRule>
  </conditionalFormatting>
  <conditionalFormatting sqref="AH326:AH327">
    <cfRule type="containsText" dxfId="196" priority="414" text="休暇不足">
      <formula>NOT(ISERROR(SEARCH("休暇不足",AH326)))</formula>
    </cfRule>
  </conditionalFormatting>
  <conditionalFormatting sqref="AB24">
    <cfRule type="containsText" dxfId="195" priority="321" text="正月">
      <formula>NOT(ISERROR(SEARCH("正月",AB24)))</formula>
    </cfRule>
    <cfRule type="containsText" dxfId="194" priority="322" text="夏休">
      <formula>NOT(ISERROR(SEARCH("夏休",AB24)))</formula>
    </cfRule>
  </conditionalFormatting>
  <conditionalFormatting sqref="AB25">
    <cfRule type="containsText" dxfId="193" priority="319" text="正月">
      <formula>NOT(ISERROR(SEARCH("正月",AB25)))</formula>
    </cfRule>
    <cfRule type="containsText" dxfId="192" priority="320" text="夏休">
      <formula>NOT(ISERROR(SEARCH("夏休",AB25)))</formula>
    </cfRule>
  </conditionalFormatting>
  <conditionalFormatting sqref="AB24:AB25">
    <cfRule type="containsText" dxfId="191" priority="317" text="中止">
      <formula>NOT(ISERROR(SEARCH("中止",AB24)))</formula>
    </cfRule>
    <cfRule type="containsText" dxfId="190" priority="318" text="休">
      <formula>NOT(ISERROR(SEARCH("休",AB24)))</formula>
    </cfRule>
  </conditionalFormatting>
  <conditionalFormatting sqref="F26">
    <cfRule type="containsText" dxfId="189" priority="315" text="正月">
      <formula>NOT(ISERROR(SEARCH("正月",F26)))</formula>
    </cfRule>
    <cfRule type="containsText" dxfId="188" priority="316" text="夏休">
      <formula>NOT(ISERROR(SEARCH("夏休",F26)))</formula>
    </cfRule>
  </conditionalFormatting>
  <conditionalFormatting sqref="F27">
    <cfRule type="containsText" dxfId="187" priority="313" text="正月">
      <formula>NOT(ISERROR(SEARCH("正月",F27)))</formula>
    </cfRule>
    <cfRule type="containsText" dxfId="186" priority="314" text="夏休">
      <formula>NOT(ISERROR(SEARCH("夏休",F27)))</formula>
    </cfRule>
  </conditionalFormatting>
  <conditionalFormatting sqref="F26:F27">
    <cfRule type="containsText" dxfId="185" priority="311" text="中止">
      <formula>NOT(ISERROR(SEARCH("中止",F26)))</formula>
    </cfRule>
    <cfRule type="containsText" dxfId="184" priority="312" text="休">
      <formula>NOT(ISERROR(SEARCH("休",F26)))</formula>
    </cfRule>
  </conditionalFormatting>
  <conditionalFormatting sqref="E30">
    <cfRule type="containsText" dxfId="183" priority="261" text="正月">
      <formula>NOT(ISERROR(SEARCH("正月",E30)))</formula>
    </cfRule>
    <cfRule type="containsText" dxfId="182" priority="262" text="夏休">
      <formula>NOT(ISERROR(SEARCH("夏休",E30)))</formula>
    </cfRule>
  </conditionalFormatting>
  <conditionalFormatting sqref="E31">
    <cfRule type="containsText" dxfId="181" priority="259" text="正月">
      <formula>NOT(ISERROR(SEARCH("正月",E31)))</formula>
    </cfRule>
    <cfRule type="containsText" dxfId="180" priority="260" text="夏休">
      <formula>NOT(ISERROR(SEARCH("夏休",E31)))</formula>
    </cfRule>
  </conditionalFormatting>
  <conditionalFormatting sqref="E30:E31">
    <cfRule type="containsText" dxfId="179" priority="257" text="中止">
      <formula>NOT(ISERROR(SEARCH("中止",E30)))</formula>
    </cfRule>
    <cfRule type="containsText" dxfId="178" priority="258" text="休">
      <formula>NOT(ISERROR(SEARCH("休",E30)))</formula>
    </cfRule>
  </conditionalFormatting>
  <conditionalFormatting sqref="O36:Q36 Y36:Z36 T36:V36">
    <cfRule type="containsText" dxfId="177" priority="219" text="正月">
      <formula>NOT(ISERROR(SEARCH("正月",O36)))</formula>
    </cfRule>
    <cfRule type="containsText" dxfId="176" priority="220" text="夏休">
      <formula>NOT(ISERROR(SEARCH("夏休",O36)))</formula>
    </cfRule>
  </conditionalFormatting>
  <conditionalFormatting sqref="O37:Q37 Y37:Z37 T37:V37">
    <cfRule type="containsText" dxfId="175" priority="217" text="正月">
      <formula>NOT(ISERROR(SEARCH("正月",O37)))</formula>
    </cfRule>
    <cfRule type="containsText" dxfId="174" priority="218" text="夏休">
      <formula>NOT(ISERROR(SEARCH("夏休",O37)))</formula>
    </cfRule>
  </conditionalFormatting>
  <conditionalFormatting sqref="O36:Q37 Y36:Z37 T36:V37">
    <cfRule type="containsText" dxfId="173" priority="215" text="中止">
      <formula>NOT(ISERROR(SEARCH("中止",O36)))</formula>
    </cfRule>
    <cfRule type="containsText" dxfId="172" priority="216" text="休">
      <formula>NOT(ISERROR(SEARCH("休",O36)))</formula>
    </cfRule>
  </conditionalFormatting>
  <conditionalFormatting sqref="M38:O38 R38:S38 AA38:AB38 V38:X38">
    <cfRule type="containsText" dxfId="171" priority="213" text="正月">
      <formula>NOT(ISERROR(SEARCH("正月",M38)))</formula>
    </cfRule>
    <cfRule type="containsText" dxfId="170" priority="214" text="夏休">
      <formula>NOT(ISERROR(SEARCH("夏休",M38)))</formula>
    </cfRule>
  </conditionalFormatting>
  <conditionalFormatting sqref="M39:O39 R39:S39 AA39:AB39 V39:X39">
    <cfRule type="containsText" dxfId="169" priority="211" text="正月">
      <formula>NOT(ISERROR(SEARCH("正月",M39)))</formula>
    </cfRule>
    <cfRule type="containsText" dxfId="168" priority="212" text="夏休">
      <formula>NOT(ISERROR(SEARCH("夏休",M39)))</formula>
    </cfRule>
  </conditionalFormatting>
  <conditionalFormatting sqref="M38:O39 R38:S39 AA38:AB39 V38:X39">
    <cfRule type="containsText" dxfId="167" priority="209" text="中止">
      <formula>NOT(ISERROR(SEARCH("中止",M38)))</formula>
    </cfRule>
    <cfRule type="containsText" dxfId="166" priority="210" text="休">
      <formula>NOT(ISERROR(SEARCH("休",M38)))</formula>
    </cfRule>
  </conditionalFormatting>
  <conditionalFormatting sqref="N40:AB40">
    <cfRule type="containsText" dxfId="165" priority="207" text="正月">
      <formula>NOT(ISERROR(SEARCH("正月",N40)))</formula>
    </cfRule>
    <cfRule type="containsText" dxfId="164" priority="208" text="夏休">
      <formula>NOT(ISERROR(SEARCH("夏休",N40)))</formula>
    </cfRule>
  </conditionalFormatting>
  <conditionalFormatting sqref="N41:AB41">
    <cfRule type="containsText" dxfId="163" priority="205" text="正月">
      <formula>NOT(ISERROR(SEARCH("正月",N41)))</formula>
    </cfRule>
    <cfRule type="containsText" dxfId="162" priority="206" text="夏休">
      <formula>NOT(ISERROR(SEARCH("夏休",N41)))</formula>
    </cfRule>
  </conditionalFormatting>
  <conditionalFormatting sqref="N40:AB41">
    <cfRule type="containsText" dxfId="161" priority="203" text="中止">
      <formula>NOT(ISERROR(SEARCH("中止",N40)))</formula>
    </cfRule>
    <cfRule type="containsText" dxfId="160" priority="204" text="休">
      <formula>NOT(ISERROR(SEARCH("休",N40)))</formula>
    </cfRule>
  </conditionalFormatting>
  <conditionalFormatting sqref="Q42:S42 U42:AB42">
    <cfRule type="containsText" dxfId="159" priority="201" text="正月">
      <formula>NOT(ISERROR(SEARCH("正月",Q42)))</formula>
    </cfRule>
    <cfRule type="containsText" dxfId="158" priority="202" text="夏休">
      <formula>NOT(ISERROR(SEARCH("夏休",Q42)))</formula>
    </cfRule>
  </conditionalFormatting>
  <conditionalFormatting sqref="Q43:S43 U43:AB43">
    <cfRule type="containsText" dxfId="157" priority="199" text="正月">
      <formula>NOT(ISERROR(SEARCH("正月",Q43)))</formula>
    </cfRule>
    <cfRule type="containsText" dxfId="156" priority="200" text="夏休">
      <formula>NOT(ISERROR(SEARCH("夏休",Q43)))</formula>
    </cfRule>
  </conditionalFormatting>
  <conditionalFormatting sqref="Q42:S43 U42:AB43">
    <cfRule type="containsText" dxfId="155" priority="197" text="中止">
      <formula>NOT(ISERROR(SEARCH("中止",Q42)))</formula>
    </cfRule>
    <cfRule type="containsText" dxfId="154" priority="198" text="休">
      <formula>NOT(ISERROR(SEARCH("休",Q42)))</formula>
    </cfRule>
  </conditionalFormatting>
  <conditionalFormatting sqref="M46:O46 R46:AB46">
    <cfRule type="containsText" dxfId="153" priority="195" text="正月">
      <formula>NOT(ISERROR(SEARCH("正月",M46)))</formula>
    </cfRule>
    <cfRule type="containsText" dxfId="152" priority="196" text="夏休">
      <formula>NOT(ISERROR(SEARCH("夏休",M46)))</formula>
    </cfRule>
  </conditionalFormatting>
  <conditionalFormatting sqref="M47:O47 R47:AB47">
    <cfRule type="containsText" dxfId="151" priority="193" text="正月">
      <formula>NOT(ISERROR(SEARCH("正月",M47)))</formula>
    </cfRule>
    <cfRule type="containsText" dxfId="150" priority="194" text="夏休">
      <formula>NOT(ISERROR(SEARCH("夏休",M47)))</formula>
    </cfRule>
  </conditionalFormatting>
  <conditionalFormatting sqref="M46:O47 R46:AB47">
    <cfRule type="containsText" dxfId="149" priority="191" text="中止">
      <formula>NOT(ISERROR(SEARCH("中止",M46)))</formula>
    </cfRule>
    <cfRule type="containsText" dxfId="148" priority="192" text="休">
      <formula>NOT(ISERROR(SEARCH("休",M46)))</formula>
    </cfRule>
  </conditionalFormatting>
  <conditionalFormatting sqref="N36">
    <cfRule type="containsText" dxfId="147" priority="171" text="正月">
      <formula>NOT(ISERROR(SEARCH("正月",N36)))</formula>
    </cfRule>
    <cfRule type="containsText" dxfId="146" priority="172" text="夏休">
      <formula>NOT(ISERROR(SEARCH("夏休",N36)))</formula>
    </cfRule>
  </conditionalFormatting>
  <conditionalFormatting sqref="N37">
    <cfRule type="containsText" dxfId="145" priority="169" text="正月">
      <formula>NOT(ISERROR(SEARCH("正月",N37)))</formula>
    </cfRule>
    <cfRule type="containsText" dxfId="144" priority="170" text="夏休">
      <formula>NOT(ISERROR(SEARCH("夏休",N37)))</formula>
    </cfRule>
  </conditionalFormatting>
  <conditionalFormatting sqref="N36:N37">
    <cfRule type="containsText" dxfId="143" priority="167" text="中止">
      <formula>NOT(ISERROR(SEARCH("中止",N36)))</formula>
    </cfRule>
    <cfRule type="containsText" dxfId="142" priority="168" text="休">
      <formula>NOT(ISERROR(SEARCH("休",N36)))</formula>
    </cfRule>
  </conditionalFormatting>
  <conditionalFormatting sqref="M36">
    <cfRule type="containsText" dxfId="141" priority="165" text="正月">
      <formula>NOT(ISERROR(SEARCH("正月",M36)))</formula>
    </cfRule>
    <cfRule type="containsText" dxfId="140" priority="166" text="夏休">
      <formula>NOT(ISERROR(SEARCH("夏休",M36)))</formula>
    </cfRule>
  </conditionalFormatting>
  <conditionalFormatting sqref="M37">
    <cfRule type="containsText" dxfId="139" priority="163" text="正月">
      <formula>NOT(ISERROR(SEARCH("正月",M37)))</formula>
    </cfRule>
    <cfRule type="containsText" dxfId="138" priority="164" text="夏休">
      <formula>NOT(ISERROR(SEARCH("夏休",M37)))</formula>
    </cfRule>
  </conditionalFormatting>
  <conditionalFormatting sqref="M36:M37">
    <cfRule type="containsText" dxfId="137" priority="161" text="中止">
      <formula>NOT(ISERROR(SEARCH("中止",M36)))</formula>
    </cfRule>
    <cfRule type="containsText" dxfId="136" priority="162" text="休">
      <formula>NOT(ISERROR(SEARCH("休",M36)))</formula>
    </cfRule>
  </conditionalFormatting>
  <conditionalFormatting sqref="Q38">
    <cfRule type="containsText" dxfId="135" priority="159" text="正月">
      <formula>NOT(ISERROR(SEARCH("正月",Q38)))</formula>
    </cfRule>
    <cfRule type="containsText" dxfId="134" priority="160" text="夏休">
      <formula>NOT(ISERROR(SEARCH("夏休",Q38)))</formula>
    </cfRule>
  </conditionalFormatting>
  <conditionalFormatting sqref="Q39">
    <cfRule type="containsText" dxfId="133" priority="157" text="正月">
      <formula>NOT(ISERROR(SEARCH("正月",Q39)))</formula>
    </cfRule>
    <cfRule type="containsText" dxfId="132" priority="158" text="夏休">
      <formula>NOT(ISERROR(SEARCH("夏休",Q39)))</formula>
    </cfRule>
  </conditionalFormatting>
  <conditionalFormatting sqref="Q38:Q39">
    <cfRule type="containsText" dxfId="131" priority="155" text="中止">
      <formula>NOT(ISERROR(SEARCH("中止",Q38)))</formula>
    </cfRule>
    <cfRule type="containsText" dxfId="130" priority="156" text="休">
      <formula>NOT(ISERROR(SEARCH("休",Q38)))</formula>
    </cfRule>
  </conditionalFormatting>
  <conditionalFormatting sqref="P38">
    <cfRule type="containsText" dxfId="129" priority="153" text="正月">
      <formula>NOT(ISERROR(SEARCH("正月",P38)))</formula>
    </cfRule>
    <cfRule type="containsText" dxfId="128" priority="154" text="夏休">
      <formula>NOT(ISERROR(SEARCH("夏休",P38)))</formula>
    </cfRule>
  </conditionalFormatting>
  <conditionalFormatting sqref="P39">
    <cfRule type="containsText" dxfId="127" priority="151" text="正月">
      <formula>NOT(ISERROR(SEARCH("正月",P39)))</formula>
    </cfRule>
    <cfRule type="containsText" dxfId="126" priority="152" text="夏休">
      <formula>NOT(ISERROR(SEARCH("夏休",P39)))</formula>
    </cfRule>
  </conditionalFormatting>
  <conditionalFormatting sqref="P38:P39">
    <cfRule type="containsText" dxfId="125" priority="149" text="中止">
      <formula>NOT(ISERROR(SEARCH("中止",P38)))</formula>
    </cfRule>
    <cfRule type="containsText" dxfId="124" priority="150" text="休">
      <formula>NOT(ISERROR(SEARCH("休",P38)))</formula>
    </cfRule>
  </conditionalFormatting>
  <conditionalFormatting sqref="Q46">
    <cfRule type="containsText" dxfId="123" priority="135" text="正月">
      <formula>NOT(ISERROR(SEARCH("正月",Q46)))</formula>
    </cfRule>
    <cfRule type="containsText" dxfId="122" priority="136" text="夏休">
      <formula>NOT(ISERROR(SEARCH("夏休",Q46)))</formula>
    </cfRule>
  </conditionalFormatting>
  <conditionalFormatting sqref="Q47">
    <cfRule type="containsText" dxfId="121" priority="133" text="正月">
      <formula>NOT(ISERROR(SEARCH("正月",Q47)))</formula>
    </cfRule>
    <cfRule type="containsText" dxfId="120" priority="134" text="夏休">
      <formula>NOT(ISERROR(SEARCH("夏休",Q47)))</formula>
    </cfRule>
  </conditionalFormatting>
  <conditionalFormatting sqref="Q46:Q47">
    <cfRule type="containsText" dxfId="119" priority="131" text="中止">
      <formula>NOT(ISERROR(SEARCH("中止",Q46)))</formula>
    </cfRule>
    <cfRule type="containsText" dxfId="118" priority="132" text="休">
      <formula>NOT(ISERROR(SEARCH("休",Q46)))</formula>
    </cfRule>
  </conditionalFormatting>
  <conditionalFormatting sqref="P46">
    <cfRule type="containsText" dxfId="117" priority="129" text="正月">
      <formula>NOT(ISERROR(SEARCH("正月",P46)))</formula>
    </cfRule>
    <cfRule type="containsText" dxfId="116" priority="130" text="夏休">
      <formula>NOT(ISERROR(SEARCH("夏休",P46)))</formula>
    </cfRule>
  </conditionalFormatting>
  <conditionalFormatting sqref="P47">
    <cfRule type="containsText" dxfId="115" priority="127" text="正月">
      <formula>NOT(ISERROR(SEARCH("正月",P47)))</formula>
    </cfRule>
    <cfRule type="containsText" dxfId="114" priority="128" text="夏休">
      <formula>NOT(ISERROR(SEARCH("夏休",P47)))</formula>
    </cfRule>
  </conditionalFormatting>
  <conditionalFormatting sqref="P46:P47">
    <cfRule type="containsText" dxfId="113" priority="125" text="中止">
      <formula>NOT(ISERROR(SEARCH("中止",P46)))</formula>
    </cfRule>
    <cfRule type="containsText" dxfId="112" priority="126" text="休">
      <formula>NOT(ISERROR(SEARCH("休",P46)))</formula>
    </cfRule>
  </conditionalFormatting>
  <conditionalFormatting sqref="M40">
    <cfRule type="containsText" dxfId="111" priority="123" text="正月">
      <formula>NOT(ISERROR(SEARCH("正月",M40)))</formula>
    </cfRule>
    <cfRule type="containsText" dxfId="110" priority="124" text="夏休">
      <formula>NOT(ISERROR(SEARCH("夏休",M40)))</formula>
    </cfRule>
  </conditionalFormatting>
  <conditionalFormatting sqref="M41">
    <cfRule type="containsText" dxfId="109" priority="121" text="正月">
      <formula>NOT(ISERROR(SEARCH("正月",M41)))</formula>
    </cfRule>
    <cfRule type="containsText" dxfId="108" priority="122" text="夏休">
      <formula>NOT(ISERROR(SEARCH("夏休",M41)))</formula>
    </cfRule>
  </conditionalFormatting>
  <conditionalFormatting sqref="M40:M41">
    <cfRule type="containsText" dxfId="107" priority="119" text="中止">
      <formula>NOT(ISERROR(SEARCH("中止",M40)))</formula>
    </cfRule>
    <cfRule type="containsText" dxfId="106" priority="120" text="休">
      <formula>NOT(ISERROR(SEARCH("休",M40)))</formula>
    </cfRule>
  </conditionalFormatting>
  <conditionalFormatting sqref="L40">
    <cfRule type="containsText" dxfId="105" priority="117" text="正月">
      <formula>NOT(ISERROR(SEARCH("正月",L40)))</formula>
    </cfRule>
    <cfRule type="containsText" dxfId="104" priority="118" text="夏休">
      <formula>NOT(ISERROR(SEARCH("夏休",L40)))</formula>
    </cfRule>
  </conditionalFormatting>
  <conditionalFormatting sqref="L41">
    <cfRule type="containsText" dxfId="103" priority="115" text="正月">
      <formula>NOT(ISERROR(SEARCH("正月",L41)))</formula>
    </cfRule>
    <cfRule type="containsText" dxfId="102" priority="116" text="夏休">
      <formula>NOT(ISERROR(SEARCH("夏休",L41)))</formula>
    </cfRule>
  </conditionalFormatting>
  <conditionalFormatting sqref="L40:L41">
    <cfRule type="containsText" dxfId="101" priority="113" text="中止">
      <formula>NOT(ISERROR(SEARCH("中止",L40)))</formula>
    </cfRule>
    <cfRule type="containsText" dxfId="100" priority="114" text="休">
      <formula>NOT(ISERROR(SEARCH("休",L40)))</formula>
    </cfRule>
  </conditionalFormatting>
  <conditionalFormatting sqref="X36">
    <cfRule type="containsText" dxfId="99" priority="111" text="正月">
      <formula>NOT(ISERROR(SEARCH("正月",X36)))</formula>
    </cfRule>
    <cfRule type="containsText" dxfId="98" priority="112" text="夏休">
      <formula>NOT(ISERROR(SEARCH("夏休",X36)))</formula>
    </cfRule>
  </conditionalFormatting>
  <conditionalFormatting sqref="X37">
    <cfRule type="containsText" dxfId="97" priority="109" text="正月">
      <formula>NOT(ISERROR(SEARCH("正月",X37)))</formula>
    </cfRule>
    <cfRule type="containsText" dxfId="96" priority="110" text="夏休">
      <formula>NOT(ISERROR(SEARCH("夏休",X37)))</formula>
    </cfRule>
  </conditionalFormatting>
  <conditionalFormatting sqref="X36:X37">
    <cfRule type="containsText" dxfId="95" priority="107" text="中止">
      <formula>NOT(ISERROR(SEARCH("中止",X36)))</formula>
    </cfRule>
    <cfRule type="containsText" dxfId="94" priority="108" text="休">
      <formula>NOT(ISERROR(SEARCH("休",X36)))</formula>
    </cfRule>
  </conditionalFormatting>
  <conditionalFormatting sqref="W36">
    <cfRule type="containsText" dxfId="93" priority="105" text="正月">
      <formula>NOT(ISERROR(SEARCH("正月",W36)))</formula>
    </cfRule>
    <cfRule type="containsText" dxfId="92" priority="106" text="夏休">
      <formula>NOT(ISERROR(SEARCH("夏休",W36)))</formula>
    </cfRule>
  </conditionalFormatting>
  <conditionalFormatting sqref="W37">
    <cfRule type="containsText" dxfId="91" priority="103" text="正月">
      <formula>NOT(ISERROR(SEARCH("正月",W37)))</formula>
    </cfRule>
    <cfRule type="containsText" dxfId="90" priority="104" text="夏休">
      <formula>NOT(ISERROR(SEARCH("夏休",W37)))</formula>
    </cfRule>
  </conditionalFormatting>
  <conditionalFormatting sqref="W36:W37">
    <cfRule type="containsText" dxfId="89" priority="101" text="中止">
      <formula>NOT(ISERROR(SEARCH("中止",W36)))</formula>
    </cfRule>
    <cfRule type="containsText" dxfId="88" priority="102" text="休">
      <formula>NOT(ISERROR(SEARCH("休",W36)))</formula>
    </cfRule>
  </conditionalFormatting>
  <conditionalFormatting sqref="AB36">
    <cfRule type="containsText" dxfId="87" priority="99" text="正月">
      <formula>NOT(ISERROR(SEARCH("正月",AB36)))</formula>
    </cfRule>
    <cfRule type="containsText" dxfId="86" priority="100" text="夏休">
      <formula>NOT(ISERROR(SEARCH("夏休",AB36)))</formula>
    </cfRule>
  </conditionalFormatting>
  <conditionalFormatting sqref="AB37">
    <cfRule type="containsText" dxfId="85" priority="97" text="正月">
      <formula>NOT(ISERROR(SEARCH("正月",AB37)))</formula>
    </cfRule>
    <cfRule type="containsText" dxfId="84" priority="98" text="夏休">
      <formula>NOT(ISERROR(SEARCH("夏休",AB37)))</formula>
    </cfRule>
  </conditionalFormatting>
  <conditionalFormatting sqref="AB36:AB37">
    <cfRule type="containsText" dxfId="83" priority="95" text="中止">
      <formula>NOT(ISERROR(SEARCH("中止",AB36)))</formula>
    </cfRule>
    <cfRule type="containsText" dxfId="82" priority="96" text="休">
      <formula>NOT(ISERROR(SEARCH("休",AB36)))</formula>
    </cfRule>
  </conditionalFormatting>
  <conditionalFormatting sqref="AA36">
    <cfRule type="containsText" dxfId="81" priority="93" text="正月">
      <formula>NOT(ISERROR(SEARCH("正月",AA36)))</formula>
    </cfRule>
    <cfRule type="containsText" dxfId="80" priority="94" text="夏休">
      <formula>NOT(ISERROR(SEARCH("夏休",AA36)))</formula>
    </cfRule>
  </conditionalFormatting>
  <conditionalFormatting sqref="AA37">
    <cfRule type="containsText" dxfId="79" priority="91" text="正月">
      <formula>NOT(ISERROR(SEARCH("正月",AA37)))</formula>
    </cfRule>
    <cfRule type="containsText" dxfId="78" priority="92" text="夏休">
      <formula>NOT(ISERROR(SEARCH("夏休",AA37)))</formula>
    </cfRule>
  </conditionalFormatting>
  <conditionalFormatting sqref="AA36:AA37">
    <cfRule type="containsText" dxfId="77" priority="89" text="中止">
      <formula>NOT(ISERROR(SEARCH("中止",AA36)))</formula>
    </cfRule>
    <cfRule type="containsText" dxfId="76" priority="90" text="休">
      <formula>NOT(ISERROR(SEARCH("休",AA36)))</formula>
    </cfRule>
  </conditionalFormatting>
  <conditionalFormatting sqref="S36">
    <cfRule type="containsText" dxfId="75" priority="87" text="正月">
      <formula>NOT(ISERROR(SEARCH("正月",S36)))</formula>
    </cfRule>
    <cfRule type="containsText" dxfId="74" priority="88" text="夏休">
      <formula>NOT(ISERROR(SEARCH("夏休",S36)))</formula>
    </cfRule>
  </conditionalFormatting>
  <conditionalFormatting sqref="S37">
    <cfRule type="containsText" dxfId="73" priority="85" text="正月">
      <formula>NOT(ISERROR(SEARCH("正月",S37)))</formula>
    </cfRule>
    <cfRule type="containsText" dxfId="72" priority="86" text="夏休">
      <formula>NOT(ISERROR(SEARCH("夏休",S37)))</formula>
    </cfRule>
  </conditionalFormatting>
  <conditionalFormatting sqref="S36:S37">
    <cfRule type="containsText" dxfId="71" priority="83" text="中止">
      <formula>NOT(ISERROR(SEARCH("中止",S36)))</formula>
    </cfRule>
    <cfRule type="containsText" dxfId="70" priority="84" text="休">
      <formula>NOT(ISERROR(SEARCH("休",S36)))</formula>
    </cfRule>
  </conditionalFormatting>
  <conditionalFormatting sqref="R36">
    <cfRule type="containsText" dxfId="69" priority="81" text="正月">
      <formula>NOT(ISERROR(SEARCH("正月",R36)))</formula>
    </cfRule>
    <cfRule type="containsText" dxfId="68" priority="82" text="夏休">
      <formula>NOT(ISERROR(SEARCH("夏休",R36)))</formula>
    </cfRule>
  </conditionalFormatting>
  <conditionalFormatting sqref="R37">
    <cfRule type="containsText" dxfId="67" priority="79" text="正月">
      <formula>NOT(ISERROR(SEARCH("正月",R37)))</formula>
    </cfRule>
    <cfRule type="containsText" dxfId="66" priority="80" text="夏休">
      <formula>NOT(ISERROR(SEARCH("夏休",R37)))</formula>
    </cfRule>
  </conditionalFormatting>
  <conditionalFormatting sqref="R36:R37">
    <cfRule type="containsText" dxfId="65" priority="77" text="中止">
      <formula>NOT(ISERROR(SEARCH("中止",R36)))</formula>
    </cfRule>
    <cfRule type="containsText" dxfId="64" priority="78" text="休">
      <formula>NOT(ISERROR(SEARCH("休",R36)))</formula>
    </cfRule>
  </conditionalFormatting>
  <conditionalFormatting sqref="Z38">
    <cfRule type="containsText" dxfId="63" priority="75" text="正月">
      <formula>NOT(ISERROR(SEARCH("正月",Z38)))</formula>
    </cfRule>
    <cfRule type="containsText" dxfId="62" priority="76" text="夏休">
      <formula>NOT(ISERROR(SEARCH("夏休",Z38)))</formula>
    </cfRule>
  </conditionalFormatting>
  <conditionalFormatting sqref="Z39">
    <cfRule type="containsText" dxfId="61" priority="73" text="正月">
      <formula>NOT(ISERROR(SEARCH("正月",Z39)))</formula>
    </cfRule>
    <cfRule type="containsText" dxfId="60" priority="74" text="夏休">
      <formula>NOT(ISERROR(SEARCH("夏休",Z39)))</formula>
    </cfRule>
  </conditionalFormatting>
  <conditionalFormatting sqref="Z38:Z39">
    <cfRule type="containsText" dxfId="59" priority="71" text="中止">
      <formula>NOT(ISERROR(SEARCH("中止",Z38)))</formula>
    </cfRule>
    <cfRule type="containsText" dxfId="58" priority="72" text="休">
      <formula>NOT(ISERROR(SEARCH("休",Z38)))</formula>
    </cfRule>
  </conditionalFormatting>
  <conditionalFormatting sqref="Y38">
    <cfRule type="containsText" dxfId="57" priority="69" text="正月">
      <formula>NOT(ISERROR(SEARCH("正月",Y38)))</formula>
    </cfRule>
    <cfRule type="containsText" dxfId="56" priority="70" text="夏休">
      <formula>NOT(ISERROR(SEARCH("夏休",Y38)))</formula>
    </cfRule>
  </conditionalFormatting>
  <conditionalFormatting sqref="Y39">
    <cfRule type="containsText" dxfId="55" priority="67" text="正月">
      <formula>NOT(ISERROR(SEARCH("正月",Y39)))</formula>
    </cfRule>
    <cfRule type="containsText" dxfId="54" priority="68" text="夏休">
      <formula>NOT(ISERROR(SEARCH("夏休",Y39)))</formula>
    </cfRule>
  </conditionalFormatting>
  <conditionalFormatting sqref="Y38:Y39">
    <cfRule type="containsText" dxfId="53" priority="65" text="中止">
      <formula>NOT(ISERROR(SEARCH("中止",Y38)))</formula>
    </cfRule>
    <cfRule type="containsText" dxfId="52" priority="66" text="休">
      <formula>NOT(ISERROR(SEARCH("休",Y38)))</formula>
    </cfRule>
  </conditionalFormatting>
  <conditionalFormatting sqref="U38">
    <cfRule type="containsText" dxfId="51" priority="63" text="正月">
      <formula>NOT(ISERROR(SEARCH("正月",U38)))</formula>
    </cfRule>
    <cfRule type="containsText" dxfId="50" priority="64" text="夏休">
      <formula>NOT(ISERROR(SEARCH("夏休",U38)))</formula>
    </cfRule>
  </conditionalFormatting>
  <conditionalFormatting sqref="U39">
    <cfRule type="containsText" dxfId="49" priority="61" text="正月">
      <formula>NOT(ISERROR(SEARCH("正月",U39)))</formula>
    </cfRule>
    <cfRule type="containsText" dxfId="48" priority="62" text="夏休">
      <formula>NOT(ISERROR(SEARCH("夏休",U39)))</formula>
    </cfRule>
  </conditionalFormatting>
  <conditionalFormatting sqref="U38:U39">
    <cfRule type="containsText" dxfId="47" priority="59" text="中止">
      <formula>NOT(ISERROR(SEARCH("中止",U38)))</formula>
    </cfRule>
    <cfRule type="containsText" dxfId="46" priority="60" text="休">
      <formula>NOT(ISERROR(SEARCH("休",U38)))</formula>
    </cfRule>
  </conditionalFormatting>
  <conditionalFormatting sqref="T38">
    <cfRule type="containsText" dxfId="45" priority="57" text="正月">
      <formula>NOT(ISERROR(SEARCH("正月",T38)))</formula>
    </cfRule>
    <cfRule type="containsText" dxfId="44" priority="58" text="夏休">
      <formula>NOT(ISERROR(SEARCH("夏休",T38)))</formula>
    </cfRule>
  </conditionalFormatting>
  <conditionalFormatting sqref="T39">
    <cfRule type="containsText" dxfId="43" priority="55" text="正月">
      <formula>NOT(ISERROR(SEARCH("正月",T39)))</formula>
    </cfRule>
    <cfRule type="containsText" dxfId="42" priority="56" text="夏休">
      <formula>NOT(ISERROR(SEARCH("夏休",T39)))</formula>
    </cfRule>
  </conditionalFormatting>
  <conditionalFormatting sqref="T38:T39">
    <cfRule type="containsText" dxfId="41" priority="53" text="中止">
      <formula>NOT(ISERROR(SEARCH("中止",T38)))</formula>
    </cfRule>
    <cfRule type="containsText" dxfId="40" priority="54" text="休">
      <formula>NOT(ISERROR(SEARCH("休",T38)))</formula>
    </cfRule>
  </conditionalFormatting>
  <conditionalFormatting sqref="D42:J42">
    <cfRule type="containsText" dxfId="39" priority="51" text="正月">
      <formula>NOT(ISERROR(SEARCH("正月",D42)))</formula>
    </cfRule>
    <cfRule type="containsText" dxfId="38" priority="52" text="夏休">
      <formula>NOT(ISERROR(SEARCH("夏休",D42)))</formula>
    </cfRule>
  </conditionalFormatting>
  <conditionalFormatting sqref="D43:J43">
    <cfRule type="containsText" dxfId="37" priority="49" text="正月">
      <formula>NOT(ISERROR(SEARCH("正月",D43)))</formula>
    </cfRule>
    <cfRule type="containsText" dxfId="36" priority="50" text="夏休">
      <formula>NOT(ISERROR(SEARCH("夏休",D43)))</formula>
    </cfRule>
  </conditionalFormatting>
  <conditionalFormatting sqref="D42:J43">
    <cfRule type="containsText" dxfId="35" priority="47" text="中止">
      <formula>NOT(ISERROR(SEARCH("中止",D42)))</formula>
    </cfRule>
    <cfRule type="containsText" dxfId="34" priority="48" text="休">
      <formula>NOT(ISERROR(SEARCH("休",D42)))</formula>
    </cfRule>
  </conditionalFormatting>
  <conditionalFormatting sqref="K42:P42">
    <cfRule type="containsText" dxfId="33" priority="45" text="正月">
      <formula>NOT(ISERROR(SEARCH("正月",K42)))</formula>
    </cfRule>
    <cfRule type="containsText" dxfId="32" priority="46" text="夏休">
      <formula>NOT(ISERROR(SEARCH("夏休",K42)))</formula>
    </cfRule>
  </conditionalFormatting>
  <conditionalFormatting sqref="K43:P43">
    <cfRule type="containsText" dxfId="31" priority="43" text="正月">
      <formula>NOT(ISERROR(SEARCH("正月",K43)))</formula>
    </cfRule>
    <cfRule type="containsText" dxfId="30" priority="44" text="夏休">
      <formula>NOT(ISERROR(SEARCH("夏休",K43)))</formula>
    </cfRule>
  </conditionalFormatting>
  <conditionalFormatting sqref="K42:P43">
    <cfRule type="containsText" dxfId="29" priority="41" text="中止">
      <formula>NOT(ISERROR(SEARCH("中止",K42)))</formula>
    </cfRule>
    <cfRule type="containsText" dxfId="28" priority="42" text="休">
      <formula>NOT(ISERROR(SEARCH("休",K42)))</formula>
    </cfRule>
  </conditionalFormatting>
  <conditionalFormatting sqref="AC38">
    <cfRule type="containsText" dxfId="27" priority="27" text="正月">
      <formula>NOT(ISERROR(SEARCH("正月",AC38)))</formula>
    </cfRule>
    <cfRule type="containsText" dxfId="26" priority="28" text="夏休">
      <formula>NOT(ISERROR(SEARCH("夏休",AC38)))</formula>
    </cfRule>
  </conditionalFormatting>
  <conditionalFormatting sqref="AC39">
    <cfRule type="containsText" dxfId="25" priority="25" text="正月">
      <formula>NOT(ISERROR(SEARCH("正月",AC39)))</formula>
    </cfRule>
    <cfRule type="containsText" dxfId="24" priority="26" text="夏休">
      <formula>NOT(ISERROR(SEARCH("夏休",AC39)))</formula>
    </cfRule>
  </conditionalFormatting>
  <conditionalFormatting sqref="AC38:AC39">
    <cfRule type="containsText" dxfId="23" priority="23" text="中止">
      <formula>NOT(ISERROR(SEARCH("中止",AC38)))</formula>
    </cfRule>
    <cfRule type="containsText" dxfId="22" priority="24" text="休">
      <formula>NOT(ISERROR(SEARCH("休",AC38)))</formula>
    </cfRule>
  </conditionalFormatting>
  <conditionalFormatting sqref="AI343:AK343 W343:Y343 K343:M343 K351:M351 W351:Y351 AI351:AK351 AI9">
    <cfRule type="containsText" dxfId="21" priority="21" text="未達成">
      <formula>NOT(ISERROR(SEARCH("未達成",K9)))</formula>
    </cfRule>
    <cfRule type="containsText" dxfId="20" priority="22" text="達成">
      <formula>NOT(ISERROR(SEARCH("達成",K9)))</formula>
    </cfRule>
  </conditionalFormatting>
  <conditionalFormatting sqref="AI11">
    <cfRule type="containsText" dxfId="19" priority="19" text="未達成">
      <formula>NOT(ISERROR(SEARCH("未達成",AI11)))</formula>
    </cfRule>
    <cfRule type="containsText" dxfId="18" priority="20" text="達成">
      <formula>NOT(ISERROR(SEARCH("達成",AI11)))</formula>
    </cfRule>
  </conditionalFormatting>
  <conditionalFormatting sqref="T42">
    <cfRule type="containsText" dxfId="17" priority="17" text="正月">
      <formula>NOT(ISERROR(SEARCH("正月",T42)))</formula>
    </cfRule>
    <cfRule type="containsText" dxfId="16" priority="18" text="夏休">
      <formula>NOT(ISERROR(SEARCH("夏休",T42)))</formula>
    </cfRule>
  </conditionalFormatting>
  <conditionalFormatting sqref="T43">
    <cfRule type="containsText" dxfId="15" priority="15" text="正月">
      <formula>NOT(ISERROR(SEARCH("正月",T43)))</formula>
    </cfRule>
    <cfRule type="containsText" dxfId="14" priority="16" text="夏休">
      <formula>NOT(ISERROR(SEARCH("夏休",T43)))</formula>
    </cfRule>
  </conditionalFormatting>
  <conditionalFormatting sqref="T42:T43">
    <cfRule type="containsText" dxfId="13" priority="13" text="中止">
      <formula>NOT(ISERROR(SEARCH("中止",T42)))</formula>
    </cfRule>
    <cfRule type="containsText" dxfId="12" priority="14" text="休">
      <formula>NOT(ISERROR(SEARCH("休",T42)))</formula>
    </cfRule>
  </conditionalFormatting>
  <conditionalFormatting sqref="AF9:AH12">
    <cfRule type="expression" dxfId="11" priority="12">
      <formula>$AF$21+$AF$23+$AF$25+$AF$27+$AF$29+$AF$31=0</formula>
    </cfRule>
  </conditionalFormatting>
  <conditionalFormatting sqref="AI9:AK12">
    <cfRule type="expression" dxfId="10" priority="11">
      <formula>$AI$21+$AI$23+$AI$25+$AI$27+$AI$29+$AI$31=0</formula>
    </cfRule>
  </conditionalFormatting>
  <conditionalFormatting sqref="D20:AE20">
    <cfRule type="containsText" dxfId="9" priority="9" text="正月">
      <formula>NOT(ISERROR(SEARCH("正月",D20)))</formula>
    </cfRule>
    <cfRule type="containsText" dxfId="8" priority="10" text="夏休">
      <formula>NOT(ISERROR(SEARCH("夏休",D20)))</formula>
    </cfRule>
  </conditionalFormatting>
  <conditionalFormatting sqref="D22:AE22">
    <cfRule type="containsText" dxfId="7" priority="7" text="正月">
      <formula>NOT(ISERROR(SEARCH("正月",D22)))</formula>
    </cfRule>
    <cfRule type="containsText" dxfId="6" priority="8" text="夏休">
      <formula>NOT(ISERROR(SEARCH("夏休",D22)))</formula>
    </cfRule>
  </conditionalFormatting>
  <conditionalFormatting sqref="D22:AE22">
    <cfRule type="containsText" dxfId="5" priority="5" text="中止">
      <formula>NOT(ISERROR(SEARCH("中止",D22)))</formula>
    </cfRule>
    <cfRule type="containsText" dxfId="4" priority="6" text="休">
      <formula>NOT(ISERROR(SEARCH("休",D22)))</formula>
    </cfRule>
  </conditionalFormatting>
  <conditionalFormatting sqref="D23:AE23">
    <cfRule type="containsText" dxfId="3" priority="3" text="正月">
      <formula>NOT(ISERROR(SEARCH("正月",D23)))</formula>
    </cfRule>
    <cfRule type="containsText" dxfId="2" priority="4" text="夏休">
      <formula>NOT(ISERROR(SEARCH("夏休",D23)))</formula>
    </cfRule>
  </conditionalFormatting>
  <conditionalFormatting sqref="D23:AE23">
    <cfRule type="containsText" dxfId="1" priority="1" text="中止">
      <formula>NOT(ISERROR(SEARCH("中止",D23)))</formula>
    </cfRule>
    <cfRule type="containsText" dxfId="0" priority="2" text="休">
      <formula>NOT(ISERROR(SEARCH("休",D23)))</formula>
    </cfRule>
  </conditionalFormatting>
  <dataValidations count="3">
    <dataValidation type="list" allowBlank="1" showDropDown="0" showInputMessage="1" showErrorMessage="1" sqref="E3">
      <formula1>$K$355:$K$363</formula1>
    </dataValidation>
    <dataValidation type="list" allowBlank="1" showDropDown="0" showInputMessage="1" showErrorMessage="1" sqref="D318:AE318 D42:AE42 D30:AE30 D324:AE324 D332:AE332 D326:AE326 D328:AE328 D298:AE298 D292:AE292 D300:AE300 D294:AE294 D296:AE296 D266:AE266 D260:AE260 D268:AE268 D262:AE262 D264:AE264 D234:AE234 D228:AE228 D236:AE236 D230:AE230 D232:AE232 D202:AE202 D196:AE196 D204:AE204 D198:AE198 D200:AE200 D170:AE170 D164:AE164 D172:AE172 D166:AE166 D168:AE168 D138:AE138 D132:AE132 D140:AE140 D134:AE134 D136:AE136 D106:AE106 D100:AE100 D108:AE108 D102:AE102 D104:AE104 D74:AE74 D68:AE68 D76:AE76 D70:AE70 D72:AE72 D46:AE46 D38:AE38 D44:AE44 D40:AE40 D312:AE312 D174:AE174 D62:AE62 D78:AE78 D94:AE94 D110:AE110 D126:AE126 D142:AE142 D158:AE158 D26:AE26 D36:AE36 D190:AE190 D206:AE206 D222:AE222 D238:AE238 D254:AE254 D270:AE270 D286:AE286 D302:AE302 D334:AE334 D24:AE24 D330:AE330 D58:AE58 D52:AE52 D60:AE60 D54:AE54 D56:AE56 D90:AE90 D84:AE84 D92:AE92 D86:AE86 D88:AE88 D122:AE122 D116:AE116 D124:AE124 D118:AE118 D120:AE120 D154:AE154 D148:AE148 D156:AE156 D150:AE150 D152:AE152 D186:AE186 D180:AE180 D188:AE188 D182:AE182 D184:AE184 D218:AE218 D212:AE212 D220:AE220 D214:AE214 D216:AE216 D250:AE250 D244:AE244 D252:AE252 D246:AE246 D248:AE248 D282:AE282 D276:AE276 D284:AE284 D278:AE278 D280:AE280 D314:AE314 D308:AE308 D316:AE316 D310:AE310 D28:AE28">
      <formula1>$D$354:$D$359</formula1>
    </dataValidation>
    <dataValidation type="list" allowBlank="1" showDropDown="0" showInputMessage="1" showErrorMessage="1" sqref="D319:AE319 D43:AE43 D333:AE333 D325:AE325 D327:AE327 D329:AE329 D299:AE299 D301:AE301 D293:AE293 D295:AE295 D297:AE297 D267:AE267 D269:AE269 D261:AE261 D263:AE263 D265:AE265 D235:AE235 D237:AE237 D229:AE229 D231:AE231 D233:AE233 D203:AE203 D205:AE205 D197:AE197 D199:AE199 D201:AE201 D171:AE171 D173:AE173 D165:AE165 D167:AE167 D169:AE169 D139:AE139 D141:AE141 D133:AE133 D135:AE135 D137:AE137 D107:AE107 D109:AE109 D101:AE101 D103:AE103 D105:AE105 D75:AE75 D77:AE77 D69:AE69 D71:AE71 D73:AE73 D47:AE47 D45:AE45 D39:AE39 D41:AE41 D25:AE25 D31:AE31 D63:AE63 D79:AE79 D95:AE95 D111:AE111 D127:AE127 D143:AE143 D159:AE159 D175:AE175 D37:AE37 D191:AE191 D207:AE207 D223:AE223 D239:AE239 D255:AE255 D271:AE271 D287:AE287 D303:AE303 D335:AE335 D313:AE313 D331:AE331 D59:AE59 D61:AE61 D53:AE53 D55:AE55 D57:AE57 D91:AE91 D93:AE93 D85:AE85 D87:AE87 D89:AE89 D123:AE123 D125:AE125 D117:AE117 D119:AE119 D121:AE121 D155:AE155 D157:AE157 D149:AE149 D151:AE151 D153:AE153 D187:AE187 D189:AE189 D181:AE181 D183:AE183 D185:AE185 D219:AE219 D221:AE221 D213:AE213 D215:AE215 D217:AE217 D251:AE251 D253:AE253 D245:AE245 D247:AE247 D249:AE249 D283:AE283 D285:AE285 D277:AE277 D279:AE279 D281:AE281 D315:AE315 D317:AE317 D309:AE309 D311:AE311 D29:AE29 D27:AE27 D20:AE23">
      <formula1>$E$354:$E$359</formula1>
    </dataValidation>
  </dataValidations>
  <pageMargins left="0.70866141732283461" right="0.59055118110236215" top="0.59055118110236215" bottom="0.19685039370078738" header="0.3" footer="0.3"/>
  <pageSetup paperSize="9" scale="33" fitToWidth="1" fitToHeight="5" orientation="portrait" usePrinterDefaults="1" r:id="rId1"/>
  <rowBreaks count="5" manualBreakCount="5">
    <brk id="79" max="36" man="1"/>
    <brk id="143" max="36" man="1"/>
    <brk id="207" max="36" man="1"/>
    <brk id="271" max="36" man="1"/>
    <brk id="356" max="16383" man="1"/>
  </row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【月単位・通期】作成例</vt:lpstr>
      <vt:lpstr>【月単位・通期】様式（現場閉所）</vt:lpstr>
      <vt:lpstr>【月単位・通期】様式（交替制）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hat2542</dc:creator>
  <cp:lastModifiedBy>hat2542</cp:lastModifiedBy>
  <dcterms:created xsi:type="dcterms:W3CDTF">2025-06-11T05:44:28Z</dcterms:created>
  <dcterms:modified xsi:type="dcterms:W3CDTF">2025-06-11T05:44:28Z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2025-06-11T05:44:28Z</vt:filetime>
  </property>
</Properties>
</file>